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G:\festival leste de tkd inclusao\"/>
    </mc:Choice>
  </mc:AlternateContent>
  <bookViews>
    <workbookView xWindow="0" yWindow="180" windowWidth="15600" windowHeight="7575" firstSheet="1" activeTab="1"/>
  </bookViews>
  <sheets>
    <sheet name="Recomendações" sheetId="8" r:id="rId1"/>
    <sheet name="Plano de Trabalho" sheetId="9" r:id="rId2"/>
  </sheets>
  <definedNames>
    <definedName name="_xlnm.Print_Area" localSheetId="1">'Plano de Trabalho'!$A$1:$X$191</definedName>
    <definedName name="_xlnm.Print_Area" localSheetId="0">Recomendações!$A$1:$X$39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0" i="9" l="1"/>
  <c r="U54" i="9" l="1"/>
  <c r="U59" i="9"/>
  <c r="U60" i="9" s="1"/>
  <c r="V114" i="9" l="1"/>
  <c r="U55" i="9"/>
  <c r="U57" i="9" s="1"/>
  <c r="M114" i="9" l="1"/>
  <c r="V128" i="9"/>
  <c r="S128" i="9"/>
  <c r="P128" i="9"/>
  <c r="U79" i="9"/>
  <c r="U78" i="9"/>
  <c r="U87" i="9"/>
  <c r="U88" i="9" s="1"/>
  <c r="U82" i="9"/>
  <c r="U76" i="9"/>
  <c r="U75" i="9"/>
  <c r="U74" i="9"/>
  <c r="U73" i="9"/>
  <c r="U72" i="9"/>
  <c r="U71" i="9"/>
  <c r="U69" i="9"/>
  <c r="U68" i="9"/>
  <c r="U67" i="9"/>
  <c r="U66" i="9"/>
  <c r="U65" i="9"/>
  <c r="U64" i="9"/>
  <c r="U77" i="9" l="1"/>
  <c r="U80" i="9"/>
  <c r="U89" i="9" l="1"/>
  <c r="U99" i="9"/>
  <c r="U100" i="9" s="1"/>
  <c r="U101" i="9" s="1"/>
  <c r="U94" i="9"/>
  <c r="U95" i="9" s="1"/>
</calcChain>
</file>

<file path=xl/sharedStrings.xml><?xml version="1.0" encoding="utf-8"?>
<sst xmlns="http://schemas.openxmlformats.org/spreadsheetml/2006/main" count="441" uniqueCount="254">
  <si>
    <t xml:space="preserve">PLANO DE TRABALHO  </t>
  </si>
  <si>
    <t>01 - IDENTIFICAÇÃO DO OBJETO/ENTIDADE PROPONENTE</t>
  </si>
  <si>
    <t>Objeto da Parceria (Nome do projeto)</t>
  </si>
  <si>
    <t>Data de execução</t>
  </si>
  <si>
    <t xml:space="preserve">Horário </t>
  </si>
  <si>
    <t>Nome da Entidade Proponente</t>
  </si>
  <si>
    <t>CNPJ</t>
  </si>
  <si>
    <t>Telefone</t>
  </si>
  <si>
    <t xml:space="preserve">Endereço da Entidade </t>
  </si>
  <si>
    <t>Município</t>
  </si>
  <si>
    <t>CEP</t>
  </si>
  <si>
    <t>Banco</t>
  </si>
  <si>
    <t>Agência</t>
  </si>
  <si>
    <t>Conta Corrente</t>
  </si>
  <si>
    <t>Site ativo</t>
  </si>
  <si>
    <t>E-mail</t>
  </si>
  <si>
    <t>CPF</t>
  </si>
  <si>
    <t>CREF</t>
  </si>
  <si>
    <t>Crianças</t>
  </si>
  <si>
    <t>Adultos</t>
  </si>
  <si>
    <t>Idosos</t>
  </si>
  <si>
    <t xml:space="preserve">Cronograma </t>
  </si>
  <si>
    <t>Ação</t>
  </si>
  <si>
    <t>Nº</t>
  </si>
  <si>
    <t>U. Medida</t>
  </si>
  <si>
    <t>Quant.</t>
  </si>
  <si>
    <t>V. Total</t>
  </si>
  <si>
    <t>Cron. Ex.</t>
  </si>
  <si>
    <t>1.1</t>
  </si>
  <si>
    <t>Sub Total</t>
  </si>
  <si>
    <t>Total</t>
  </si>
  <si>
    <t>Descrição do item</t>
  </si>
  <si>
    <t>2.1</t>
  </si>
  <si>
    <t>2.2</t>
  </si>
  <si>
    <t>3.1</t>
  </si>
  <si>
    <t>3.2</t>
  </si>
  <si>
    <t>4.1</t>
  </si>
  <si>
    <t>5.1</t>
  </si>
  <si>
    <t>Concedente</t>
  </si>
  <si>
    <t>Proponente</t>
  </si>
  <si>
    <t>Patrocinador</t>
  </si>
  <si>
    <t>Janeiro</t>
  </si>
  <si>
    <t>Fevereiro</t>
  </si>
  <si>
    <t>Março</t>
  </si>
  <si>
    <t>Abril</t>
  </si>
  <si>
    <t>Maio</t>
  </si>
  <si>
    <t>Junho</t>
  </si>
  <si>
    <t>Julho</t>
  </si>
  <si>
    <t>Agosto</t>
  </si>
  <si>
    <t>Setembro</t>
  </si>
  <si>
    <t>Outubro</t>
  </si>
  <si>
    <t>Novembro</t>
  </si>
  <si>
    <t>Dezembro</t>
  </si>
  <si>
    <t>Valor Total</t>
  </si>
  <si>
    <t xml:space="preserve">Nome do Dirigente Responsável </t>
  </si>
  <si>
    <t>Nome do Responsável Técnico do Projeto</t>
  </si>
  <si>
    <t>Adolescentes</t>
  </si>
  <si>
    <t>Inscrições</t>
  </si>
  <si>
    <t>V. Unitário</t>
  </si>
  <si>
    <t xml:space="preserve">Endereço do Responsável Técnico </t>
  </si>
  <si>
    <r>
      <t>06 -  PUBLICO ALVO E NATUREZA DO PROJETO</t>
    </r>
    <r>
      <rPr>
        <sz val="9"/>
        <rFont val="Verdana"/>
        <family val="2"/>
      </rPr>
      <t xml:space="preserve">: </t>
    </r>
    <r>
      <rPr>
        <sz val="8"/>
        <rFont val="Verdana"/>
        <family val="2"/>
      </rPr>
      <t>Informar a natureza do objeto, previsão de participantes e publico alvo do evento;</t>
    </r>
  </si>
  <si>
    <t>Previsão de Beneficiários Diretos</t>
  </si>
  <si>
    <t>Evento Pontual</t>
  </si>
  <si>
    <t>Previsão de Beneficiários Indiretos</t>
  </si>
  <si>
    <t>Evento Continuado</t>
  </si>
  <si>
    <r>
      <t>07 - CRONOGRAMA DE EXECUÇÃO:</t>
    </r>
    <r>
      <rPr>
        <sz val="9"/>
        <rFont val="Verdana"/>
        <family val="2"/>
      </rPr>
      <t xml:space="preserve"> </t>
    </r>
    <r>
      <rPr>
        <sz val="8"/>
        <rFont val="Verdana"/>
        <family val="2"/>
      </rPr>
      <t>Em caso de competição, deverá ser anexado o sistema de disputa e a programação do evento (tabela);</t>
    </r>
  </si>
  <si>
    <t>Local de execução e endereço</t>
  </si>
  <si>
    <t xml:space="preserve">Data </t>
  </si>
  <si>
    <t>Horário</t>
  </si>
  <si>
    <t>8.1. CONCEDENTE - SEME</t>
  </si>
  <si>
    <t>Unidade</t>
  </si>
  <si>
    <t>8.2. PROPONENTE - ENTIDADE</t>
  </si>
  <si>
    <t>8.3. PATROCINADOR - TERCEIROS</t>
  </si>
  <si>
    <t xml:space="preserve">Valor Total do Projeto </t>
  </si>
  <si>
    <r>
      <t>09 - PLANO DE APLICAÇÃO DO RECURSO:</t>
    </r>
    <r>
      <rPr>
        <sz val="9"/>
        <rFont val="Verdana"/>
        <family val="2"/>
      </rPr>
      <t xml:space="preserve"> </t>
    </r>
    <r>
      <rPr>
        <sz val="8"/>
        <rFont val="Verdana"/>
        <family val="2"/>
      </rPr>
      <t>Indicar a fonte de aplicação dos recursos utilizados para execução do objeto;</t>
    </r>
  </si>
  <si>
    <t>Descrição da ação</t>
  </si>
  <si>
    <r>
      <t xml:space="preserve">10 - CRONOGRAMA DE DESEMBOLSO: </t>
    </r>
    <r>
      <rPr>
        <sz val="8"/>
        <rFont val="Verdana"/>
        <family val="2"/>
      </rPr>
      <t>Período de desembolso do recurso previsto;</t>
    </r>
  </si>
  <si>
    <t xml:space="preserve">10.1 - CONCEDENTE - SEME </t>
  </si>
  <si>
    <t>10.3 - PATROCINADOR - TERCEIROS</t>
  </si>
  <si>
    <r>
      <t xml:space="preserve">12 - DECLARAÇÃO DO PROPONENTE: </t>
    </r>
    <r>
      <rPr>
        <sz val="8"/>
        <rFont val="Verdana"/>
        <family val="2"/>
      </rPr>
      <t>Assinatura do Dirigente responsável pela Entidade;</t>
    </r>
  </si>
  <si>
    <r>
      <t xml:space="preserve">13 - APROVAÇÃO TÉCNICA DA CONCEDENTE: </t>
    </r>
    <r>
      <rPr>
        <sz val="8"/>
        <rFont val="Verdana"/>
        <family val="2"/>
      </rPr>
      <t>Assinatura do Departamento Técnico de Parceria / SEME;</t>
    </r>
  </si>
  <si>
    <t>Departamento de Gestão de Parcerias - DGPAR</t>
  </si>
  <si>
    <t>SECRETARIA MUNICIPAL DE ESPORTE E LAZER</t>
  </si>
  <si>
    <t>DEPARTAMENTO DE GESTÃO DE PARCERIAS</t>
  </si>
  <si>
    <r>
      <t>01)</t>
    </r>
    <r>
      <rPr>
        <sz val="9"/>
        <rFont val="Verdana"/>
        <family val="2"/>
      </rPr>
      <t xml:space="preserve"> Informações sobre o Projeto, Entidade, Dirigente e Responsavel técnico;</t>
    </r>
  </si>
  <si>
    <t xml:space="preserve">          a)  Quantidades; </t>
  </si>
  <si>
    <t xml:space="preserve">          b)  Dimensões; </t>
  </si>
  <si>
    <t xml:space="preserve">          c)  Forma; </t>
  </si>
  <si>
    <t xml:space="preserve">          d)  Unidades de medida; </t>
  </si>
  <si>
    <t xml:space="preserve">          e)  Cores; </t>
  </si>
  <si>
    <t xml:space="preserve">          f)   Fórmulas; </t>
  </si>
  <si>
    <t xml:space="preserve">          g)  Embalagens; </t>
  </si>
  <si>
    <t xml:space="preserve">          h)  Prazo; local de entrega (inclusive com andar, sala etc);</t>
  </si>
  <si>
    <t xml:space="preserve">          a)  Definição de equipe; </t>
  </si>
  <si>
    <t xml:space="preserve">          b)  Definição de unidade de medida (metro quadrado, quilometragem percorrida) </t>
  </si>
  <si>
    <t xml:space="preserve">          c)  Local e horário da prestação; </t>
  </si>
  <si>
    <t xml:space="preserve">          d)  Frequência e periodicidade; </t>
  </si>
  <si>
    <t xml:space="preserve">          e)  Procedimentos, metodologias e tecnologias empregadas; </t>
  </si>
  <si>
    <t xml:space="preserve">          f)   Material que será oferecido em conjunto; </t>
  </si>
  <si>
    <t xml:space="preserve">          g)  Garantias; </t>
  </si>
  <si>
    <t xml:space="preserve">          h)  Manutenção de serviços e materiais; </t>
  </si>
  <si>
    <t xml:space="preserve">           i)   Resultados esperados.</t>
  </si>
  <si>
    <r>
      <rPr>
        <b/>
        <sz val="9"/>
        <rFont val="Verdana"/>
        <family val="2"/>
      </rPr>
      <t>02)</t>
    </r>
    <r>
      <rPr>
        <sz val="9"/>
        <rFont val="Verdana"/>
        <family val="2"/>
      </rPr>
      <t xml:space="preserve"> Descrição do projeto proposto para a parceria entre a PMSP/SEME e a Entidade proponente; </t>
    </r>
  </si>
  <si>
    <r>
      <rPr>
        <b/>
        <sz val="9"/>
        <rFont val="Verdana"/>
        <family val="2"/>
      </rPr>
      <t>03)</t>
    </r>
    <r>
      <rPr>
        <sz val="9"/>
        <rFont val="Verdana"/>
        <family val="2"/>
      </rPr>
      <t xml:space="preserve"> Descrição da realidade que será objeto da parceria, devendo ser demonstrado o nexo entre essa realidade e as atividades e metas a serem atingidas; </t>
    </r>
  </si>
  <si>
    <r>
      <t>04)</t>
    </r>
    <r>
      <rPr>
        <sz val="9"/>
        <rFont val="Verdana"/>
        <family val="2"/>
      </rPr>
      <t xml:space="preserve"> Descrição da Experiencia Previa e Capacidade Técnica para executar o objeto da parceria;</t>
    </r>
  </si>
  <si>
    <r>
      <rPr>
        <b/>
        <sz val="9"/>
        <rFont val="Verdana"/>
        <family val="2"/>
      </rPr>
      <t>05)</t>
    </r>
    <r>
      <rPr>
        <sz val="9"/>
        <rFont val="Verdana"/>
        <family val="2"/>
      </rPr>
      <t xml:space="preserve"> Descrição de metas a serem atingidas e a definição dos parâmetros a serem utilizados para a aferição do cumprimento das metas; </t>
    </r>
  </si>
  <si>
    <r>
      <rPr>
        <b/>
        <sz val="9"/>
        <rFont val="Verdana"/>
        <family val="2"/>
      </rPr>
      <t xml:space="preserve">06) </t>
    </r>
    <r>
      <rPr>
        <sz val="9"/>
        <rFont val="Verdana"/>
        <family val="2"/>
      </rPr>
      <t>Indicar a natureza do objeto, previsão de particpantes e publico alvo do evento;</t>
    </r>
  </si>
  <si>
    <r>
      <rPr>
        <b/>
        <sz val="9"/>
        <rFont val="Verdana"/>
        <family val="2"/>
      </rPr>
      <t>07)</t>
    </r>
    <r>
      <rPr>
        <sz val="9"/>
        <rFont val="Verdana"/>
        <family val="2"/>
      </rPr>
      <t xml:space="preserve">  Indicar o local e o cronograma de execução, sistema de disputa com as fases e etapas,  programação e tabela quando couber, previsão de início e término, além da forma em que se dará o cumprimento das metas qualitativas e quantitativas a eles atreladas; </t>
    </r>
  </si>
  <si>
    <r>
      <rPr>
        <b/>
        <sz val="9"/>
        <rFont val="Verdana"/>
        <family val="2"/>
      </rPr>
      <t xml:space="preserve">             I)</t>
    </r>
    <r>
      <rPr>
        <sz val="9"/>
        <rFont val="Verdana"/>
        <family val="2"/>
      </rPr>
      <t xml:space="preserve"> Para </t>
    </r>
    <r>
      <rPr>
        <b/>
        <sz val="9"/>
        <rFont val="Verdana"/>
        <family val="2"/>
      </rPr>
      <t xml:space="preserve">Aquisição e Locação de Material de Consumo e Permanente: </t>
    </r>
  </si>
  <si>
    <r>
      <rPr>
        <b/>
        <sz val="9"/>
        <rFont val="Verdana"/>
        <family val="2"/>
      </rPr>
      <t xml:space="preserve">           II)</t>
    </r>
    <r>
      <rPr>
        <sz val="9"/>
        <rFont val="Verdana"/>
        <family val="2"/>
      </rPr>
      <t xml:space="preserve"> Para </t>
    </r>
    <r>
      <rPr>
        <b/>
        <sz val="9"/>
        <rFont val="Verdana"/>
        <family val="2"/>
      </rPr>
      <t>Prestação de Serviços:</t>
    </r>
  </si>
  <si>
    <r>
      <t xml:space="preserve">09) </t>
    </r>
    <r>
      <rPr>
        <sz val="9"/>
        <rFont val="Verdana"/>
        <family val="2"/>
      </rPr>
      <t>Descrição em caso de contratação da prestação de serviços de pessoa fisica;</t>
    </r>
  </si>
  <si>
    <r>
      <t xml:space="preserve">10) </t>
    </r>
    <r>
      <rPr>
        <sz val="9"/>
        <rFont val="Verdana"/>
        <family val="2"/>
      </rPr>
      <t>Descrição em caso de haver patrocinio para execução do evento;</t>
    </r>
  </si>
  <si>
    <r>
      <rPr>
        <b/>
        <sz val="9"/>
        <rFont val="Verdana"/>
        <family val="2"/>
      </rPr>
      <t>11)</t>
    </r>
    <r>
      <rPr>
        <sz val="9"/>
        <rFont val="Verdana"/>
        <family val="2"/>
      </rPr>
      <t xml:space="preserve"> Descrição em caso aquisição de bens permanentes para execução do evento;</t>
    </r>
  </si>
  <si>
    <r>
      <rPr>
        <b/>
        <sz val="9"/>
        <rFont val="Verdana"/>
        <family val="2"/>
      </rPr>
      <t>12)</t>
    </r>
    <r>
      <rPr>
        <sz val="9"/>
        <rFont val="Verdana"/>
        <family val="2"/>
      </rPr>
      <t xml:space="preserve"> Indicar a fonte de aplicação dos recursos utilizados para execução do objeto;</t>
    </r>
  </si>
  <si>
    <r>
      <rPr>
        <b/>
        <sz val="9"/>
        <rFont val="Verdana"/>
        <family val="2"/>
      </rPr>
      <t>13)</t>
    </r>
    <r>
      <rPr>
        <sz val="9"/>
        <rFont val="Verdana"/>
        <family val="2"/>
      </rPr>
      <t xml:space="preserve"> Periodo do Conograma de Desembolso do recurso pela SEME;</t>
    </r>
  </si>
  <si>
    <r>
      <rPr>
        <b/>
        <sz val="9"/>
        <rFont val="Verdana"/>
        <family val="2"/>
      </rPr>
      <t xml:space="preserve">14) </t>
    </r>
    <r>
      <rPr>
        <sz val="9"/>
        <rFont val="Verdana"/>
        <family val="2"/>
      </rPr>
      <t>Periodo do Conograma de Desembolso do recurso pela Entidade Proponente;</t>
    </r>
  </si>
  <si>
    <r>
      <rPr>
        <b/>
        <sz val="9"/>
        <rFont val="Verdana"/>
        <family val="2"/>
      </rPr>
      <t>15)</t>
    </r>
    <r>
      <rPr>
        <sz val="9"/>
        <rFont val="Verdana"/>
        <family val="2"/>
      </rPr>
      <t xml:space="preserve"> Os  itens  pretendidos  para execução  do  objeto  deverão  estar  de acordo com a descrição do Cronograma de Execução  Financeira; </t>
    </r>
  </si>
  <si>
    <r>
      <rPr>
        <b/>
        <sz val="9"/>
        <rFont val="Verdana"/>
        <family val="2"/>
      </rPr>
      <t>08)</t>
    </r>
    <r>
      <rPr>
        <sz val="9"/>
        <rFont val="Verdana"/>
        <family val="2"/>
      </rPr>
      <t xml:space="preserve"> Indicar a previsão de receitas e despesas no Cronograma de Execução Financeira atráves da especificação da descrição dos  itens pretendidos, de modo a evitar descrições  genéricas e facilitar a interpretação na prestção dos serviços e aquisição e locação de materiais a serem cotados e contratados pela entidade proponente, esta descrição deverá ser precisa, suficiente e clara, atendo se aos seguintes requisitos:</t>
    </r>
  </si>
  <si>
    <t>RECOMENDAÇÕES PARA ELABORAÇÃO DO PLANO DE TRABALHO 2019 - SEME</t>
  </si>
  <si>
    <t>5.2</t>
  </si>
  <si>
    <r>
      <t xml:space="preserve">7                                                </t>
    </r>
    <r>
      <rPr>
        <sz val="8"/>
        <color indexed="8"/>
        <rFont val="Verdana"/>
        <family val="2"/>
      </rPr>
      <t xml:space="preserve">Descrição   </t>
    </r>
    <r>
      <rPr>
        <b/>
        <sz val="8"/>
        <color indexed="8"/>
        <rFont val="Verdana"/>
        <family val="2"/>
      </rPr>
      <t xml:space="preserve">  </t>
    </r>
  </si>
  <si>
    <t>7.1</t>
  </si>
  <si>
    <r>
      <t xml:space="preserve">Como representante do Departamento de Gestão de Parcerias DGPAR / SEME, </t>
    </r>
    <r>
      <rPr>
        <b/>
        <sz val="9"/>
        <color theme="1"/>
        <rFont val="Calibri"/>
        <family val="2"/>
        <scheme val="minor"/>
      </rPr>
      <t>APROVO</t>
    </r>
    <r>
      <rPr>
        <sz val="9"/>
        <color theme="1"/>
        <rFont val="Calibri"/>
        <family val="2"/>
        <scheme val="minor"/>
      </rPr>
      <t xml:space="preserve"> o Plano de Trabalho apresentado para a formalização do objeto da parceria.   </t>
    </r>
  </si>
  <si>
    <t>Na qualidade de Dirigente da Entidade Proponente, atesto a idoneidade da documentação apresentada e o cumprimento e das ações relatadas neste Plano de</t>
  </si>
  <si>
    <t xml:space="preserve">Trabalho.   </t>
  </si>
  <si>
    <t>Nome do Servidor - RF</t>
  </si>
  <si>
    <t>Valor 01</t>
  </si>
  <si>
    <t>Valor 02</t>
  </si>
  <si>
    <t>Valor 03</t>
  </si>
  <si>
    <t>Quantidade</t>
  </si>
  <si>
    <t>FESTIVAL LESTE DE TAEKWONDO INCLUSÃO</t>
  </si>
  <si>
    <t>ASSOCIAÇÃO BUTANTÃ ATLÉTICO CLUBE</t>
  </si>
  <si>
    <t>60.560.455/0001-93</t>
  </si>
  <si>
    <t>11-2083 1789</t>
  </si>
  <si>
    <t>São Paulo</t>
  </si>
  <si>
    <t>03606-000</t>
  </si>
  <si>
    <t>taekwondopenha@gmail.com</t>
  </si>
  <si>
    <t>023.227.408-88</t>
  </si>
  <si>
    <t>11-995806377</t>
  </si>
  <si>
    <t>142277-G/SP</t>
  </si>
  <si>
    <t>AV PENHA DE FRANÇA 710 - S/L</t>
  </si>
  <si>
    <t>wwwbutantatkd.com</t>
  </si>
  <si>
    <t xml:space="preserve">Jose Cicero Eliseu de Lima </t>
  </si>
  <si>
    <t>Anderson do Espirito Santo Toledo</t>
  </si>
  <si>
    <t>Av. Santos Dumontt, 547 apto. 06 - Ferraz de Vasconcelos - SP</t>
  </si>
  <si>
    <t>andersontoledo_390@hotm.com</t>
  </si>
  <si>
    <r>
      <rPr>
        <b/>
        <sz val="9"/>
        <rFont val="Verdana"/>
        <family val="2"/>
      </rPr>
      <t>02 - DESCRIÇÃO</t>
    </r>
    <r>
      <rPr>
        <b/>
        <sz val="8"/>
        <rFont val="Verdana"/>
        <family val="2"/>
      </rPr>
      <t xml:space="preserve">: </t>
    </r>
    <r>
      <rPr>
        <sz val="8"/>
        <rFont val="Verdana"/>
        <family val="2"/>
      </rPr>
      <t xml:space="preserve"> </t>
    </r>
  </si>
  <si>
    <r>
      <t>03 - OBJETO:</t>
    </r>
    <r>
      <rPr>
        <sz val="9"/>
        <rFont val="Verdana"/>
        <family val="2"/>
      </rPr>
      <t xml:space="preserve"> </t>
    </r>
  </si>
  <si>
    <t xml:space="preserve">05 - EXPERIÊNCIA PRÉVIA </t>
  </si>
  <si>
    <t>X</t>
  </si>
  <si>
    <t>Montagem</t>
  </si>
  <si>
    <t>Competição</t>
  </si>
  <si>
    <t>Desmontagem</t>
  </si>
  <si>
    <t>Av. Penha de França 710 - Penha, São Paulo</t>
  </si>
  <si>
    <t>Av Olga Fadel Abarca s/nº, São Paulo</t>
  </si>
  <si>
    <t>9:00 as 18:00</t>
  </si>
  <si>
    <t xml:space="preserve">16:00 as 20:00 </t>
  </si>
  <si>
    <t xml:space="preserve">17:00 as 20:00 </t>
  </si>
  <si>
    <t>1                                            Material grafico</t>
  </si>
  <si>
    <t xml:space="preserve">08 - CRONOGRAMA DE EXECUÇÃO FINANCEIRA: </t>
  </si>
  <si>
    <t>2                                      Alimentação e Hidratação</t>
  </si>
  <si>
    <t>Reunião de arbitros</t>
  </si>
  <si>
    <t>9:00 as 9:30</t>
  </si>
  <si>
    <t>Congresso técnico</t>
  </si>
  <si>
    <t>9:30 as 10:00</t>
  </si>
  <si>
    <t>4                                               Prest. Locação de equipamentos</t>
  </si>
  <si>
    <t>4.2</t>
  </si>
  <si>
    <t>4.3</t>
  </si>
  <si>
    <t>4.4</t>
  </si>
  <si>
    <t>4.6</t>
  </si>
  <si>
    <t>4.5</t>
  </si>
  <si>
    <t>4.8</t>
  </si>
  <si>
    <t>4.7</t>
  </si>
  <si>
    <t>4.9</t>
  </si>
  <si>
    <t>4.10</t>
  </si>
  <si>
    <t>4.11</t>
  </si>
  <si>
    <t>4.12</t>
  </si>
  <si>
    <t>4.13</t>
  </si>
  <si>
    <t>4.14</t>
  </si>
  <si>
    <t>4.15</t>
  </si>
  <si>
    <t>4.16</t>
  </si>
  <si>
    <t>Diaria</t>
  </si>
  <si>
    <t>Diária</t>
  </si>
  <si>
    <r>
      <t xml:space="preserve">5                                             </t>
    </r>
    <r>
      <rPr>
        <sz val="8"/>
        <color theme="1"/>
        <rFont val="Verdana"/>
        <family val="2"/>
      </rPr>
      <t xml:space="preserve">Transporte          </t>
    </r>
  </si>
  <si>
    <t>6              Ambulância</t>
  </si>
  <si>
    <t>Material Grafico</t>
  </si>
  <si>
    <t>Premiação</t>
  </si>
  <si>
    <t>Alimentação e Hidratação</t>
  </si>
  <si>
    <t>Locação de Equipamentos</t>
  </si>
  <si>
    <t>Transporte /Caminhão - Onibus</t>
  </si>
  <si>
    <t>Ambulancia</t>
  </si>
  <si>
    <t>Recursos humanos</t>
  </si>
  <si>
    <t>JULHO</t>
  </si>
  <si>
    <t>AGOSTO</t>
  </si>
  <si>
    <t>SETEMBRO</t>
  </si>
  <si>
    <r>
      <t>3                                           Premiação</t>
    </r>
    <r>
      <rPr>
        <sz val="8"/>
        <color theme="1"/>
        <rFont val="Verdana"/>
        <family val="2"/>
      </rPr>
      <t xml:space="preserve">       </t>
    </r>
  </si>
  <si>
    <t>5                                             Transporte</t>
  </si>
  <si>
    <t>6.1</t>
  </si>
  <si>
    <r>
      <rPr>
        <b/>
        <sz val="8"/>
        <color theme="1"/>
        <rFont val="Verdana"/>
        <family val="2"/>
      </rPr>
      <t>01 caminhao baú</t>
    </r>
    <r>
      <rPr>
        <sz val="8"/>
        <color theme="1"/>
        <rFont val="Verdana"/>
        <family val="2"/>
      </rPr>
      <t xml:space="preserve"> 01 motorista 01 ajudante p/ tranporte de material p/uso no evento. Valor da diaria R$ 1.036,00 (montagem + Evento)  2 Diarias</t>
    </r>
  </si>
  <si>
    <t>Serviço</t>
  </si>
  <si>
    <t xml:space="preserve">11 - GRADE COMPARATIVA DE PREÇOS: </t>
  </si>
  <si>
    <t xml:space="preserve">Jose Cicero Eliseu de Lima - RG 17.325.204-7 </t>
  </si>
  <si>
    <t xml:space="preserve">                                                                                 Associação Butantã Atletico Clube</t>
  </si>
  <si>
    <r>
      <rPr>
        <b/>
        <sz val="8"/>
        <color theme="1"/>
        <rFont val="Verdana"/>
        <family val="2"/>
      </rPr>
      <t>400 Garrafas de agua</t>
    </r>
    <r>
      <rPr>
        <sz val="8"/>
        <color theme="1"/>
        <rFont val="Verdana"/>
        <family val="2"/>
      </rPr>
      <t xml:space="preserve"> 500 ml (árbitros, mestres, dirigentes, técnicos). R$1,20 X 400= R$480,00</t>
    </r>
  </si>
  <si>
    <t>Banco do Brasil</t>
  </si>
  <si>
    <t>10:00 as 16:30</t>
  </si>
  <si>
    <t>442-1</t>
  </si>
  <si>
    <t>49.441-0</t>
  </si>
  <si>
    <t>7.2</t>
  </si>
  <si>
    <t>7.3</t>
  </si>
  <si>
    <r>
      <rPr>
        <b/>
        <sz val="8"/>
        <color theme="1"/>
        <rFont val="Verdana"/>
        <family val="2"/>
      </rPr>
      <t>20 Marmitex</t>
    </r>
    <r>
      <rPr>
        <sz val="8"/>
        <color theme="1"/>
        <rFont val="Verdana"/>
        <family val="2"/>
      </rPr>
      <t xml:space="preserve"> acompanha 03 refrigerante 3L, embalagem termica, Arroz, feijão, prato do dia, salada ou fritas (Equipe de arbitragem 20 pessoas) 17,00 X 20= R$340,00</t>
    </r>
  </si>
  <si>
    <r>
      <rPr>
        <b/>
        <sz val="8"/>
        <color theme="1"/>
        <rFont val="Verdana"/>
        <family val="2"/>
      </rPr>
      <t>02 Monitores</t>
    </r>
    <r>
      <rPr>
        <sz val="8"/>
        <color theme="1"/>
        <rFont val="Verdana"/>
        <family val="2"/>
      </rPr>
      <t xml:space="preserve"> 32 polegadas para uso como placar de pontuação,  valor da diaria R$ 100,00 X 2=  R$200,00  (Evento)  1 Diaria</t>
    </r>
  </si>
  <si>
    <t>1 Material gráfico</t>
  </si>
  <si>
    <t>1.3</t>
  </si>
  <si>
    <r>
      <rPr>
        <b/>
        <sz val="8"/>
        <color theme="1"/>
        <rFont val="Verdana"/>
        <family val="2"/>
      </rPr>
      <t>01 mixer</t>
    </r>
    <r>
      <rPr>
        <sz val="8"/>
        <color theme="1"/>
        <rFont val="Verdana"/>
        <family val="2"/>
      </rPr>
      <t xml:space="preserve"> com pelo menos 16 canaisvalor da diária do Mixer R$125,00 </t>
    </r>
  </si>
  <si>
    <r>
      <rPr>
        <b/>
        <sz val="8"/>
        <color theme="1"/>
        <rFont val="Verdana"/>
        <family val="2"/>
      </rPr>
      <t>04 Onibus de turismo</t>
    </r>
    <r>
      <rPr>
        <sz val="8"/>
        <color theme="1"/>
        <rFont val="Verdana"/>
        <family val="2"/>
      </rPr>
      <t xml:space="preserve"> para transp / alunos da Zona Leste e Oeste, oriundos de projetos sociais.1 Diaria (ida e volta) R$1.500,00 x 4= R$6.000,00</t>
    </r>
  </si>
  <si>
    <r>
      <rPr>
        <b/>
        <sz val="8"/>
        <color theme="1"/>
        <rFont val="Verdana"/>
        <family val="2"/>
      </rPr>
      <t>02 Microfone Sem Fio</t>
    </r>
    <r>
      <rPr>
        <sz val="8"/>
        <color theme="1"/>
        <rFont val="Verdana"/>
        <family val="2"/>
      </rPr>
      <t xml:space="preserve"> Wireless Duplo  VHF 229,7MHz a 254,6MHz . Valor da diária do Microfone sem fio R$120,00 x 02  = R$ 240,00 </t>
    </r>
  </si>
  <si>
    <r>
      <rPr>
        <b/>
        <sz val="8"/>
        <color theme="1"/>
        <rFont val="Verdana"/>
        <family val="2"/>
      </rPr>
      <t xml:space="preserve">01 pódio de premiação </t>
    </r>
    <r>
      <rPr>
        <sz val="8"/>
        <color theme="1"/>
        <rFont val="Verdana"/>
        <family val="2"/>
      </rPr>
      <t xml:space="preserve">em ferro  interissso , Primeiro, Segundo e Terceiro colocados com as respectivas medidas (LxAxP): 90x62x90 cm, 90x47x90 cm e 90x37. 5x90 cm, valor da diaria R$300,00 </t>
    </r>
  </si>
  <si>
    <r>
      <rPr>
        <b/>
        <sz val="8"/>
        <color theme="1"/>
        <rFont val="Verdana"/>
        <family val="2"/>
      </rPr>
      <t>10 Mesas pranchão</t>
    </r>
    <r>
      <rPr>
        <sz val="8"/>
        <color theme="1"/>
        <rFont val="Verdana"/>
        <family val="2"/>
      </rPr>
      <t xml:space="preserve"> retangular dobrável com tampo de 183 x 76 cm em polietileno com pé aluminio dobrável, valor da diaria R$ 20,00 X 10=  R$200,00 </t>
    </r>
  </si>
  <si>
    <r>
      <rPr>
        <b/>
        <sz val="8"/>
        <color theme="1"/>
        <rFont val="Verdana"/>
        <family val="2"/>
      </rPr>
      <t>02 kits cotrole de pontuação de TKD</t>
    </r>
    <r>
      <rPr>
        <sz val="8"/>
        <color theme="1"/>
        <rFont val="Verdana"/>
        <family val="2"/>
      </rPr>
      <t xml:space="preserve">  instalados, com 2 joy stick sem fio  padrão solicitado pela WT com os botões para marcação de pontos na cabeça e torax + softwar, valor da diaria R$ 325,00 X 2=  R$650,00  </t>
    </r>
  </si>
  <si>
    <r>
      <rPr>
        <b/>
        <sz val="8"/>
        <color theme="1"/>
        <rFont val="Verdana"/>
        <family val="2"/>
      </rPr>
      <t>400 Medalhas douradas</t>
    </r>
    <r>
      <rPr>
        <sz val="8"/>
        <color theme="1"/>
        <rFont val="Verdana"/>
        <family val="2"/>
      </rPr>
      <t>; logo do evento criado por um web designer no corel drow ,personalizadas em metal e chumbo - Formato sendo cunhada (Estampa do evento) a frio em aço carbono frente e verso, medindo 90 mm de diâmetro, com 2,0mm de espessura, fita de cetim personalida colocada na medalha. Tanto a medalha como a fita com designer exclusivo para o evento, com os logos da SEME e ABAC,  premiação referente a atletas participantes , serão agraciados com a medalha do evento, técnicos e arbitros. 12,90 X 400= R$ 5.160,00</t>
    </r>
  </si>
  <si>
    <t>3         Premiação</t>
  </si>
  <si>
    <t>7.4</t>
  </si>
  <si>
    <r>
      <rPr>
        <b/>
        <sz val="8"/>
        <rFont val="Verdana"/>
        <family val="2"/>
      </rPr>
      <t>400 Certificados A4</t>
    </r>
    <r>
      <rPr>
        <sz val="8"/>
        <rFont val="Verdana"/>
        <family val="2"/>
      </rPr>
      <t xml:space="preserve"> Couchê 180 gramas, 4x0 cores, tamanho 21x30 cm, serão agraciados com o certificados todos os atletas inscritos, técnicos e arbitros R$2,10 x 400= R$840,00 </t>
    </r>
  </si>
  <si>
    <r>
      <rPr>
        <b/>
        <sz val="8"/>
        <color theme="1"/>
        <rFont val="Verdana"/>
        <family val="2"/>
      </rPr>
      <t>02 Notebook</t>
    </r>
    <r>
      <rPr>
        <sz val="8"/>
        <color theme="1"/>
        <rFont val="Verdana"/>
        <family val="2"/>
      </rPr>
      <t xml:space="preserve"> 2.0Ghz, 2GB memória RAM, HD 120GB, DVDRW, Placa de Vídeo Integrada, Placa de Rede Wireless, Fax Modem 56.600 bps Onboard, Tela Matriz Ativa 14.1"  Wide, Teclado, KIT Multimidia, Mouse Touch Pad, Recarregador de Bateria, WebCam, 3 Saídas USB, Bluetooth, Leitor de Cartão de Memória, Windows 10. Valor da diaria R$ 100,00 X 2=  R$200,00  </t>
    </r>
  </si>
  <si>
    <r>
      <rPr>
        <b/>
        <sz val="8"/>
        <color theme="1"/>
        <rFont val="Verdana"/>
        <family val="2"/>
      </rPr>
      <t xml:space="preserve">01 Balança  digital </t>
    </r>
    <r>
      <rPr>
        <sz val="8"/>
        <color theme="1"/>
        <rFont val="Verdana"/>
        <family val="2"/>
      </rPr>
      <t xml:space="preserve"> capacidade 300 kilos 50x50, valor da diaria R$ 145,00 </t>
    </r>
  </si>
  <si>
    <r>
      <rPr>
        <b/>
        <sz val="8"/>
        <color theme="1"/>
        <rFont val="Verdana"/>
        <family val="2"/>
      </rPr>
      <t>02 Suporte para TV</t>
    </r>
    <r>
      <rPr>
        <sz val="8"/>
        <color theme="1"/>
        <rFont val="Verdana"/>
        <family val="2"/>
      </rPr>
      <t xml:space="preserve"> com encaixe para monitor e indentificador de quadra de ferro galvanizado e base em ''X'' com 2.48 de altura, valor da diaria R$ 100,00 X 2=  R$200,00  </t>
    </r>
  </si>
  <si>
    <r>
      <rPr>
        <b/>
        <sz val="8"/>
        <color theme="1"/>
        <rFont val="Verdana"/>
        <family val="2"/>
      </rPr>
      <t>2 Caixas de Som amplificada</t>
    </r>
    <r>
      <rPr>
        <sz val="8"/>
        <color theme="1"/>
        <rFont val="Verdana"/>
        <family val="2"/>
      </rPr>
      <t xml:space="preserve">, potência aproximada 100W - frontal  valor da diária de 01 caixa de som R$147,50 x 02  = R$ 295,00 </t>
    </r>
  </si>
  <si>
    <r>
      <rPr>
        <b/>
        <sz val="8"/>
        <color theme="1"/>
        <rFont val="Verdana"/>
        <family val="2"/>
      </rPr>
      <t>01 Ambulância Básica sem medico</t>
    </r>
    <r>
      <rPr>
        <sz val="8"/>
        <color theme="1"/>
        <rFont val="Verdana"/>
        <family val="2"/>
      </rPr>
      <t xml:space="preserve">, com Equipe Paramédica - Prestação de Serviços de Ambulância visa atender as urgência e emergências de suporte pré-hospitalar para remoção ao hospital mais próximo e disponível para receber o enfermo. Perfil do Veículo e identificação externa: veículo tipo II, configuração “B” (SBV), com sinalizador ótico, acústico e visual.
Equipamentos / Materiais
Maleta de urgência; Cilindro de oxigênio portátil com válvula; equipado com materiais para atendimento emergencial e primeiros socorros; Instalação de rede de oxigênio com cilindro, válvula, manômetro e régua com dupla saída; Talas para imobilização de membros e conjunto de colares cervicais; Colete imobilizador dorsal; 
Maleta de parto.
Equipe técnica
01 (um) motorista devidamente habilitado
01 (um) Enfermeiro , R$1.000,00 x 1 Diaria (Evento) </t>
    </r>
  </si>
  <si>
    <t>04 - METAS:</t>
  </si>
  <si>
    <r>
      <t xml:space="preserve">A REALIZAÇÃO DE UM EVENTO DE TAEKWONDO DE ALTO NÍVEL, na cidade de São Paulo, no dia 22 de Setembro de 2019, com local pré-definido, CEU ARICANDUVA.Competição pontual de Taekwondo modalidade reconhecida e legal por intermédio da Lei 15.563/2014    </t>
    </r>
    <r>
      <rPr>
        <b/>
        <sz val="9"/>
        <rFont val="Verdana"/>
        <family val="2"/>
      </rPr>
      <t xml:space="preserve">Justificativa: </t>
    </r>
    <r>
      <rPr>
        <sz val="9"/>
        <rFont val="Verdana"/>
        <family val="2"/>
      </rPr>
      <t xml:space="preserve">No Estado de São Paulo, encontra-se a maior concentração de praticantes de Taekwondo do Brasil, sendo o Esporte de luta com maior número de praticantes no mundo. Muitas crianças e jovens tem o taekwondo como um veículo de mudança de vida, se tornando bons cidadãos, concientes do certo e errado. Outros formam-se no taekwondo, como atletas, professores, árbitros.                               Divulgar e promover a modalidade do Taekwondo Olímpico, e dar oportunidade para crianças e jovens oriundos de projetos sociais, em particular da Zona Leste de São Paulo, poderem participar de um evento de grande porte, na região Leste.  Aos participantes será uma grande oportunidade poder participar  utilizando, suas horas de lazer de forma prazerosa na prática do taekwondo, contribuindo para a efetiva integração social na comunidade e melhoria de qualidade de vida com promoção da saúde. A oportunidade de ter um contato e relacionamento no evento, o que sempre suscita troca de experiências e aprendizado. Envolvimento de familiares, amigos, fornecedores e interessados dos participantes diretamente beneficiados no desenvolvimento do projeto, tomando conhecimento das suas finalidades e propósitos. Visando conceituar a qualidade técnica de competição dos nossos atletas, principalmente na categoria dos jovens. As lutas de faixas pretas servirão como incentivo aos iniciantes que poderão ter a oportunidade de ver lutas com maior qualidade técnica.                 </t>
    </r>
    <r>
      <rPr>
        <b/>
        <sz val="9"/>
        <rFont val="Verdana"/>
        <family val="2"/>
      </rPr>
      <t>Objeto:</t>
    </r>
    <r>
      <rPr>
        <sz val="9"/>
        <rFont val="Verdana"/>
        <family val="2"/>
      </rPr>
      <t xml:space="preserve"> Realização de um evento de taekwondo                                                                                                                                    </t>
    </r>
    <r>
      <rPr>
        <b/>
        <sz val="9"/>
        <rFont val="Verdana"/>
        <family val="2"/>
      </rPr>
      <t>Objetivos:</t>
    </r>
    <r>
      <rPr>
        <sz val="9"/>
        <rFont val="Verdana"/>
        <family val="2"/>
      </rPr>
      <t xml:space="preserve"> Divulgar e promover a modalidade do Taekwondo Olímpico; dar oportunidade para crianças e jovens oriundos de projetos sociais; despertar o interesse pelo taekwondo competitivo nas categorias de Luta; melhorar a qualidade técnica dos nossos atletas;garimpar novos talentos para a nossa modalidade; estreitar os laços de amizades entre os atletas e as associações.</t>
    </r>
  </si>
  <si>
    <r>
      <rPr>
        <b/>
        <sz val="8"/>
        <color theme="1"/>
        <rFont val="Verdana"/>
        <family val="2"/>
      </rPr>
      <t>02 Locação de Microfone com fio</t>
    </r>
    <r>
      <rPr>
        <sz val="8"/>
        <color theme="1"/>
        <rFont val="Verdana"/>
        <family val="2"/>
      </rPr>
      <t xml:space="preserve"> cardioide, frequência 50Hz a 15Khz, - valor da diária de 02 Microfone R$100,00=r$200,00 </t>
    </r>
  </si>
  <si>
    <r>
      <rPr>
        <b/>
        <sz val="8"/>
        <color theme="1"/>
        <rFont val="Verdana"/>
        <family val="2"/>
      </rPr>
      <t>400 Garrafas de água</t>
    </r>
    <r>
      <rPr>
        <sz val="8"/>
        <color theme="1"/>
        <rFont val="Verdana"/>
        <family val="2"/>
      </rPr>
      <t xml:space="preserve"> 500 ml (árbitros, mestres, dirigentes, técnicos). R$1,20 X 400= R$480,00</t>
    </r>
  </si>
  <si>
    <r>
      <rPr>
        <b/>
        <sz val="8"/>
        <rFont val="Verdana"/>
        <family val="2"/>
      </rPr>
      <t xml:space="preserve">02 Delegados Técnicos  </t>
    </r>
    <r>
      <rPr>
        <sz val="8"/>
        <rFont val="Verdana"/>
        <family val="2"/>
      </rPr>
      <t xml:space="preserve">com conhecimento no softerware de Tkd de Kyorugui e controlar o andamento das 02 areas de luta  R$420,00/ Delegado Técnico= R$ 840,00  - pessoa juridica NF </t>
    </r>
  </si>
  <si>
    <r>
      <rPr>
        <b/>
        <sz val="8"/>
        <color theme="1"/>
        <rFont val="Verdana"/>
        <family val="2"/>
      </rPr>
      <t>01 Assessoria Contabil</t>
    </r>
    <r>
      <rPr>
        <sz val="8"/>
        <color theme="1"/>
        <rFont val="Verdana"/>
        <family val="2"/>
      </rPr>
      <t xml:space="preserve"> emissão de notas, cálculo e conferência de tributos, emissão de DARFs de fornecedor e conciliação de prestação de ontas, assinatura de prestação de contas, balancete do evento, retenção de impostos de NFs de serviço, conferência de planilhas de prestação de contas. R$1.000,00 X 1 (serviço)  - pessoa juridica NF </t>
    </r>
  </si>
  <si>
    <r>
      <rPr>
        <b/>
        <sz val="8"/>
        <color theme="1"/>
        <rFont val="Verdana"/>
        <family val="2"/>
      </rPr>
      <t>100  cadeiras de Plástico</t>
    </r>
    <r>
      <rPr>
        <sz val="8"/>
        <color theme="1"/>
        <rFont val="Verdana"/>
        <family val="2"/>
      </rPr>
      <t xml:space="preserve">, valor da diaria R$ 5,30 X 100=  R$530,00  </t>
    </r>
  </si>
  <si>
    <r>
      <rPr>
        <b/>
        <sz val="8"/>
        <rFont val="Verdana"/>
        <family val="2"/>
      </rPr>
      <t xml:space="preserve">18 Equipe de Arbitragem </t>
    </r>
    <r>
      <rPr>
        <sz val="8"/>
        <rFont val="Verdana"/>
        <family val="2"/>
      </rPr>
      <t xml:space="preserve">com 12 arbitros/04 mesarios e 02 arbitros reservas, para atuar em 2 quadras, R$300,00 arbitro X 18= R$5.400,00 - pessoa juridica NF  - pessoa juridica NF     </t>
    </r>
  </si>
  <si>
    <t>7             Recursos Humanos serviços pessoa juridica</t>
  </si>
  <si>
    <t>7.5</t>
  </si>
  <si>
    <r>
      <rPr>
        <b/>
        <sz val="8"/>
        <color theme="1"/>
        <rFont val="Verdana"/>
        <family val="2"/>
      </rPr>
      <t>100 capas de cadeiras</t>
    </r>
    <r>
      <rPr>
        <sz val="8"/>
        <color theme="1"/>
        <rFont val="Verdana"/>
        <family val="2"/>
      </rPr>
      <t xml:space="preserve"> locação de 100 capas de tecido elanca, valor da diaria R$3,50 x 100 R$350,00</t>
    </r>
  </si>
  <si>
    <r>
      <rPr>
        <b/>
        <sz val="8"/>
        <color theme="1"/>
        <rFont val="Verdana"/>
        <family val="2"/>
      </rPr>
      <t>200 placas de Tatame EVA</t>
    </r>
    <r>
      <rPr>
        <sz val="8"/>
        <color theme="1"/>
        <rFont val="Verdana"/>
        <family val="2"/>
      </rPr>
      <t xml:space="preserve"> 1x1x22mm nacional Octagonal especifico para taekwondo, BICOLOR para montagem de area de luta e aquecimento no dia anterior ao evento, 20,00 X 200=  R$4.000,00 (montagem + Evento)  2 Diarias Total R$8.000,00</t>
    </r>
  </si>
  <si>
    <r>
      <rPr>
        <b/>
        <sz val="8"/>
        <color theme="1"/>
        <rFont val="Verdana"/>
        <family val="2"/>
      </rPr>
      <t xml:space="preserve"> 02 LONA BACK DROP / BANNER</t>
    </r>
    <r>
      <rPr>
        <sz val="8"/>
        <color theme="1"/>
        <rFont val="Verdana"/>
        <family val="2"/>
      </rPr>
      <t xml:space="preserve"> - Banner com impressão 4x0 color , fosco confeccionado em lona resistente com durabilidade de 3 anos, nas medidas  3,10m na largura x 2,20m de altura, produzido com lona inkjet, ultraglos, com absoluta qualidade no processo digital, acabamento com ilhos a cada 20cm e reforço na bainha reforçados e fixadores plasticos, gramatura 440 GSM - o banner sera montado no podium e na entrada do ginasio com imagens relacionadas ao evento e logo da ASBAC e SEME, FESTIVAL LESTE DE TAEKWONDO INCLUSÃO. cada banner R$818,40 x 2= R$ 1.633,80</t>
    </r>
  </si>
  <si>
    <r>
      <rPr>
        <b/>
        <sz val="8"/>
        <color theme="1"/>
        <rFont val="Verdana"/>
        <family val="2"/>
      </rPr>
      <t xml:space="preserve">02 Trave Box Truss Dj Q15, </t>
    </r>
    <r>
      <rPr>
        <sz val="8"/>
        <color theme="1"/>
        <rFont val="Verdana"/>
        <family val="2"/>
      </rPr>
      <t xml:space="preserve">35 metros lineares,  com  montagem, </t>
    </r>
    <r>
      <rPr>
        <b/>
        <sz val="8"/>
        <color theme="1"/>
        <rFont val="Verdana"/>
        <family val="2"/>
      </rPr>
      <t xml:space="preserve"> </t>
    </r>
    <r>
      <rPr>
        <sz val="8"/>
        <color theme="1"/>
        <rFont val="Verdana"/>
        <family val="2"/>
      </rPr>
      <t>Material de Aço carbono SAE 1009 Tratamento : Zincado, sem banner, acompanha parafusos e porcas.  Para a montagem no podium e entrada do ginasio.</t>
    </r>
  </si>
  <si>
    <r>
      <rPr>
        <b/>
        <sz val="8"/>
        <rFont val="Verdana"/>
        <family val="2"/>
      </rPr>
      <t>Equipe com 10 pessoas para montagem e desmontagem</t>
    </r>
    <r>
      <rPr>
        <sz val="8"/>
        <rFont val="Verdana"/>
        <family val="2"/>
      </rPr>
      <t xml:space="preserve"> do evento em 2 dias de execução de toda a infraestrutura de materiais, equipamentos do evento, instalção de eletronicos, carga e descarga , serão utilizados 08 pessoas que irão exercer a função de montadores, carregadores motoristas e logistica. valor da diaria R$210,00 x 10=R$2.100,00  - pessoa juridica NF  (montagem, evento e desmontagem) 2 diarias</t>
    </r>
  </si>
  <si>
    <r>
      <rPr>
        <b/>
        <sz val="8"/>
        <rFont val="Verdana"/>
        <family val="2"/>
      </rPr>
      <t>30 Troféus</t>
    </r>
    <r>
      <rPr>
        <sz val="8"/>
        <rFont val="Verdana"/>
        <family val="2"/>
      </rPr>
      <t xml:space="preserve"> 17 cm de altura, base 1 confeccionado mdf espessura 5 cm diâmetro de 28 cm, base 2 diâmetros de 25 cm resina, com adesivo, logotipo do evento/ SEME / ABAC.
Corpo confeccionado em aço carbono 4 mm e detalhes em baixo relevo com 22 cm de altura fixada nas laterais da base 2. A quantidade de troféus é necessária para equipes, técnicos, dirigentes, autoridades, destaque esportivo.  R$90,00 X 30= R$2.700,00</t>
    </r>
  </si>
  <si>
    <r>
      <rPr>
        <b/>
        <sz val="8"/>
        <color theme="1"/>
        <rFont val="Verdana"/>
        <family val="2"/>
      </rPr>
      <t>24 Kits de Proteção  de Segurança</t>
    </r>
    <r>
      <rPr>
        <sz val="8"/>
        <color theme="1"/>
        <rFont val="Verdana"/>
        <family val="2"/>
      </rPr>
      <t xml:space="preserve"> padrão Mundial da WT  obrigatorio o uso por todos os atletas (protetor de torax dupla face, luva com fechamento em velcro e dedos de fora, antebraço em vinil, caneleira em vinil, meia com fechamento em velcro e com dedos de fora e protetor genital masc/fem), valor da diaria R$ 198,00 X 24=  R$4.950,00  </t>
    </r>
  </si>
  <si>
    <r>
      <rPr>
        <b/>
        <sz val="8"/>
        <rFont val="Verdana"/>
        <family val="2"/>
      </rPr>
      <t>05 Equipe de Staff</t>
    </r>
    <r>
      <rPr>
        <sz val="8"/>
        <rFont val="Verdana"/>
        <family val="2"/>
      </rPr>
      <t xml:space="preserve">, com experiencia nos eventos de Taekwondo para dar apoio organizacional e segurança nas areas de luta e aquecimento. R$130,00 x 05= R$650,00  - pessoa juridica NF </t>
    </r>
  </si>
  <si>
    <r>
      <rPr>
        <b/>
        <sz val="9"/>
        <rFont val="Verdana"/>
        <family val="2"/>
      </rPr>
      <t>Regras de competição da Liga Nacional de Taekwondo (LNT) – Órgão do Taekwondo Nacional.</t>
    </r>
    <r>
      <rPr>
        <sz val="9"/>
        <rFont val="Verdana"/>
        <family val="2"/>
      </rPr>
      <t xml:space="preserve">
• Sistema de Eliminatória simples, todos os participantes receberão medalhas.
• Os atletas deverão estar dentro do peso da sua respectiva categoria.
• As categorias são divididas por peso, sexo e idade.
• Lutas casadas nas categorias Luta (Kyorugui).
</t>
    </r>
    <r>
      <rPr>
        <b/>
        <sz val="9"/>
        <rFont val="Verdana"/>
        <family val="2"/>
      </rPr>
      <t>Categorias divididas por graduação:</t>
    </r>
    <r>
      <rPr>
        <sz val="9"/>
        <rFont val="Verdana"/>
        <family val="2"/>
      </rPr>
      <t xml:space="preserve">
Teremos duas areas de lutas, Na abertura com formação das Equipes, primeiramente a Excução do Hino Nacional, iniciaremos com a apresentação das autoridades, Equipes, Mestres, Tecnicos, equipe de arbitragem, entrega de trofeus,  a palavra das autoridades presentes, e finalizando com osagradecimentos na palavra do presidente da entidade,   aos presentes, os apoiadores e a SEME. Após o encerramento da Abertura, começaremos pelas categorias mirim e infantil, apos o término da luta entregaremos a premiação para que os atletas acompanhados dos pais, não precisem permanecer até o final do evento,  tendo a liberdade da escolha de permanecer no evento ou ir embora pra outros compromissos, nas lutas de faixas de faixas pretas acontecera em apenas uma das quadras para uma melhor visualização do público presente.                                                                                                                                                                                                                     Categorias : Iniciante 1    (Faixa amarela e ponta verde), Iniciante 2    (Faixa verde e ponta azul), Avançados   (Faixa vermelha e ponta preta) e Faixas Pretas, as categorias iniciante 1 e 2 usarão o sistema de pontuação, somente no tórax, enquanto as categorias avançados irão usar pontuação, no tórax e cabeça. As respectivas seram chamadas para preparação das chaves e preparação da luta (colocação de protetores),  e encaminhados para o setor de aquecimento e por ultimo levados as respectivas quadras, apos a luta entrega de medalhas (procedimento acompanhado pelos Delegados Tecnicos e Staffs)                                                                                                                                                                                                                                   </t>
    </r>
    <r>
      <rPr>
        <b/>
        <sz val="9"/>
        <rFont val="Verdana"/>
        <family val="2"/>
      </rPr>
      <t>A meta deste evento é junto com a SEME a descoberta de novos talentos, massificar e divulgar o taekwondo esportivo.</t>
    </r>
    <r>
      <rPr>
        <sz val="9"/>
        <rFont val="Verdana"/>
        <family val="2"/>
      </rPr>
      <t xml:space="preserve">                                    </t>
    </r>
  </si>
  <si>
    <r>
      <rPr>
        <b/>
        <sz val="9"/>
        <rFont val="Verdana"/>
        <family val="2"/>
      </rPr>
      <t>Capacidade Técnica:</t>
    </r>
    <r>
      <rPr>
        <sz val="9"/>
        <rFont val="Verdana"/>
        <family val="2"/>
      </rPr>
      <t xml:space="preserve">A Associação Butantã Atlético Clube, fundada em  de 01 de março de 1989, esta localizada no bairro da Penha, a entidade já realizou varios eventos de futebol e taekwondo que hoje é o esporte de luta com maior número de praticantes no mundo.                                                                                           </t>
    </r>
    <r>
      <rPr>
        <b/>
        <sz val="9"/>
        <rFont val="Verdana"/>
        <family val="2"/>
      </rPr>
      <t>Capacidade Operacional:</t>
    </r>
    <r>
      <rPr>
        <sz val="9"/>
        <rFont val="Verdana"/>
        <family val="2"/>
      </rPr>
      <t xml:space="preserve"> Festival Leste de Taekwondo Inclusão , e composto por categorias Lutas e Formas, subdivididas por idade, sexo, as categorias são regulamentadas pela Liga Nacional de Taekwondo e Federação Paulista de Taekwondo.Teremos as categorias pré mirim, mirim, infantil, juvenil, adulto e master masculino e feminino.Os objetivos específicos consistem em fomentar o esporte a todos podendo participar de um campeonato regulamentado, com amparado legal. Além da continuidade da difusão desta modalidade na capital e no estado, temos objetivo maior de melhorar o nivel tecnico dos nossos atletas da região Leste de São Paulo, região Leste aonde temos a maior concentração de praticantes que formam a equipe Paulista de Taekwondo.Neste evento teremos na grande maioria alunos de projetos sociais, na forma de incentivo todos os envolvidos com o evento direta ou indiretamente receberam medalha do evento.                                                                                                                                                               1. Competições participarão por volta de 20 equipes filiadas a Federação Paulista de Taekwondo. cada equipe com mínimo de 2 técnicos e máximo 6.
2.  Sendo Academias, escolas educacionais, associações, clubes e projetos sociais, somando um total de 300 atletas.
3. Categorias de lutas, Iniciantes 1 e 2 e Avançado, pré-mirim, mirim, sub-11 a sub-18 Masculino e Feminino, Adulto Masculino e Feminino e Sênior.
4. Contratação de uma Equipe de arbitragem e stafs experientes e capacitada para conduzir o evento de forma respeitosa e ordeira.
5. Número de pessoas envolvidas: 65 pessoas, entre dirigentes, stafs, arbitros, técnicos, coordenador, e mestres.  
6. Estima-se em um público envolvido direta e indiretamente no evento (dirigentes, mestres, professores, técnicos,atletas, amigos e familiares) em um total aproximado de 500 pessoas, beneficiando ao todo.</t>
    </r>
  </si>
  <si>
    <t>4.13.</t>
  </si>
  <si>
    <r>
      <t>Nome do Projeto:</t>
    </r>
    <r>
      <rPr>
        <sz val="8"/>
        <rFont val="Verdana"/>
        <family val="2"/>
      </rPr>
      <t xml:space="preserve"> Festival Leste de Taekwondo Inclusão             </t>
    </r>
    <r>
      <rPr>
        <b/>
        <sz val="8"/>
        <rFont val="Verdana"/>
        <family val="2"/>
      </rPr>
      <t>Modalidade:</t>
    </r>
    <r>
      <rPr>
        <sz val="8"/>
        <rFont val="Verdana"/>
        <family val="2"/>
      </rPr>
      <t xml:space="preserve"> Taekwondo                         </t>
    </r>
    <r>
      <rPr>
        <b/>
        <sz val="8"/>
        <rFont val="Verdana"/>
        <family val="2"/>
      </rPr>
      <t>Período de execução</t>
    </r>
    <r>
      <rPr>
        <sz val="8"/>
        <rFont val="Verdana"/>
        <family val="2"/>
      </rPr>
      <t xml:space="preserve">: 22/09/2019                                                   </t>
    </r>
    <r>
      <rPr>
        <b/>
        <sz val="8"/>
        <rFont val="Verdana"/>
        <family val="2"/>
      </rPr>
      <t>Valor do concedente:</t>
    </r>
    <r>
      <rPr>
        <sz val="8"/>
        <rFont val="Verdana"/>
        <family val="2"/>
      </rPr>
      <t xml:space="preserve"> R$50.000,00          </t>
    </r>
    <r>
      <rPr>
        <b/>
        <sz val="8"/>
        <rFont val="Verdana"/>
        <family val="2"/>
      </rPr>
      <t xml:space="preserve"> Proponente:</t>
    </r>
    <r>
      <rPr>
        <sz val="8"/>
        <rFont val="Verdana"/>
        <family val="2"/>
      </rPr>
      <t xml:space="preserve">               </t>
    </r>
    <r>
      <rPr>
        <b/>
        <sz val="8"/>
        <rFont val="Verdana"/>
        <family val="2"/>
      </rPr>
      <t xml:space="preserve">     Patrocinador:             Total do projeto: </t>
    </r>
    <r>
      <rPr>
        <sz val="8"/>
        <rFont val="Verdana"/>
        <family val="2"/>
      </rPr>
      <t>R$ 49.910,30</t>
    </r>
    <r>
      <rPr>
        <b/>
        <sz val="8"/>
        <rFont val="Verdana"/>
        <family val="2"/>
      </rPr>
      <t xml:space="preserve">                                                             Sistema de disputa: </t>
    </r>
    <r>
      <rPr>
        <sz val="8"/>
        <rFont val="Verdana"/>
        <family val="2"/>
      </rPr>
      <t xml:space="preserve">Eliminatoria Simples </t>
    </r>
    <r>
      <rPr>
        <b/>
        <sz val="8"/>
        <rFont val="Verdana"/>
        <family val="2"/>
      </rPr>
      <t xml:space="preserve">   Local de execução: CEU ARICANDUVA           Endereço: Av Olga Fadel Abarca s/nº, São Paulo - SP                                                  Plano de divulgação: </t>
    </r>
    <r>
      <rPr>
        <sz val="8"/>
        <rFont val="Verdana"/>
        <family val="2"/>
      </rPr>
      <t xml:space="preserve">divulgação na mídia digital, Facebook, Instagran e no site Oficial da ABAC , banners. Emails enviados para, Projetos de TKD, escolas, associações e clubes, filiadas a Federação Paulista de Taekwondo.  </t>
    </r>
    <r>
      <rPr>
        <b/>
        <sz val="8"/>
        <rFont val="Verdana"/>
        <family val="2"/>
      </rPr>
      <t xml:space="preserve">                      </t>
    </r>
  </si>
  <si>
    <r>
      <rPr>
        <b/>
        <sz val="9"/>
        <rFont val="Verdana"/>
        <family val="2"/>
      </rPr>
      <t xml:space="preserve">Metas Qualitativas: </t>
    </r>
    <r>
      <rPr>
        <sz val="9"/>
        <rFont val="Verdana"/>
        <family val="2"/>
      </rPr>
      <t xml:space="preserve">Realizar em conformidade de acordo com o regulamento da LNT e FPT, um evento para dar oportunidade para novos talentos, melhorar a qualidade técnica e despertar os alunos para o taekwondo competitivo, ter na maioria das inscrições alunos de projetos socias.                                                                                                                                                                                                         </t>
    </r>
    <r>
      <rPr>
        <b/>
        <sz val="9"/>
        <rFont val="Verdana"/>
        <family val="2"/>
      </rPr>
      <t>Indicadores:</t>
    </r>
    <r>
      <rPr>
        <sz val="9"/>
        <rFont val="Verdana"/>
        <family val="2"/>
      </rPr>
      <t xml:space="preserve"> 1 Lista de Inscritos e Relatório do Evento; 2 aumento de praticantes; 3 resultados expressivos em eventos internacionais. </t>
    </r>
    <r>
      <rPr>
        <b/>
        <sz val="9"/>
        <rFont val="Verdana"/>
        <family val="2"/>
      </rPr>
      <t>Verificador das metas:</t>
    </r>
    <r>
      <rPr>
        <sz val="9"/>
        <rFont val="Verdana"/>
        <family val="2"/>
      </rPr>
      <t xml:space="preserve"> 1 Desempenho dos atletas; 2 Novas revelações da modalidade; 3 A satisfação garantida para todos os participantes através de premiação.                                                                                                                                                                                       </t>
    </r>
    <r>
      <rPr>
        <b/>
        <sz val="9"/>
        <rFont val="Verdana"/>
        <family val="2"/>
      </rPr>
      <t>Metas Quantitativas:</t>
    </r>
    <r>
      <rPr>
        <sz val="9"/>
        <rFont val="Verdana"/>
        <family val="2"/>
      </rPr>
      <t xml:space="preserve"> Atender 300 atletas no dia do evento                                                                                                                  </t>
    </r>
    <r>
      <rPr>
        <b/>
        <sz val="9"/>
        <rFont val="Verdana"/>
        <family val="2"/>
      </rPr>
      <t>Indicadores</t>
    </r>
    <r>
      <rPr>
        <sz val="9"/>
        <rFont val="Verdana"/>
        <family val="2"/>
      </rPr>
      <t xml:space="preserve">: 300 atletas inscritos no dia do Evento Festival Leste de Taekwondo Inclusão.                                                                                                                                                                                                                           </t>
    </r>
    <r>
      <rPr>
        <b/>
        <sz val="9"/>
        <rFont val="Verdana"/>
        <family val="2"/>
      </rPr>
      <t>Verificador das metas:</t>
    </r>
    <r>
      <rPr>
        <sz val="9"/>
        <rFont val="Verdana"/>
        <family val="2"/>
      </rPr>
      <t>Lista de Inscritos e súmulas de Lutas.</t>
    </r>
  </si>
  <si>
    <t>São Paulo 04 de Setembro de 2019</t>
  </si>
  <si>
    <r>
      <rPr>
        <b/>
        <sz val="8"/>
        <color theme="1"/>
        <rFont val="Verdana"/>
        <family val="2"/>
      </rPr>
      <t>24 Kits de Proteção  de Segurança</t>
    </r>
    <r>
      <rPr>
        <sz val="8"/>
        <color theme="1"/>
        <rFont val="Verdana"/>
        <family val="2"/>
      </rPr>
      <t xml:space="preserve"> padrão Mundial da WT  obrigatorio o uso por todos os atletas (protetor de torax dupla face, luva com fechamento em velcro e dedos de fora, antebraço em vinil, caneleira em vinil, meia com fechamento em velcro e com dedos de fora e protetor genital masc/fem), valor da diaria R$ 198,00 X 24=  R$4.752,00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</si>
</sst>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21" x14ac:knownFonts="1">
    <font>
      <sz val="11"/>
      <color theme="1"/>
      <name val="Calibri"/>
      <family val="2"/>
      <scheme val="minor"/>
    </font>
    <font>
      <sz val="11"/>
      <color theme="1"/>
      <name val="Calibri"/>
      <family val="2"/>
      <scheme val="minor"/>
    </font>
    <font>
      <sz val="9"/>
      <name val="Verdana"/>
      <family val="2"/>
    </font>
    <font>
      <b/>
      <sz val="9"/>
      <name val="Verdana"/>
      <family val="2"/>
    </font>
    <font>
      <sz val="8"/>
      <name val="Verdana"/>
      <family val="2"/>
    </font>
    <font>
      <u/>
      <sz val="10"/>
      <color indexed="12"/>
      <name val="Arial"/>
      <family val="2"/>
    </font>
    <font>
      <i/>
      <sz val="8"/>
      <name val="Verdana"/>
      <family val="2"/>
    </font>
    <font>
      <b/>
      <sz val="12"/>
      <name val="Verdana"/>
      <family val="2"/>
    </font>
    <font>
      <b/>
      <sz val="8"/>
      <color theme="1"/>
      <name val="Verdana"/>
      <family val="2"/>
    </font>
    <font>
      <b/>
      <sz val="8"/>
      <color indexed="8"/>
      <name val="Verdana"/>
      <family val="2"/>
    </font>
    <font>
      <sz val="8"/>
      <color theme="1"/>
      <name val="Verdana"/>
      <family val="2"/>
    </font>
    <font>
      <sz val="10"/>
      <name val="Arial"/>
      <family val="2"/>
    </font>
    <font>
      <b/>
      <sz val="8"/>
      <name val="Verdana"/>
      <family val="2"/>
    </font>
    <font>
      <sz val="8"/>
      <color indexed="8"/>
      <name val="Verdana"/>
      <family val="2"/>
    </font>
    <font>
      <b/>
      <i/>
      <sz val="9"/>
      <color rgb="FFFF0000"/>
      <name val="Verdana"/>
      <family val="2"/>
    </font>
    <font>
      <sz val="10"/>
      <name val="Verdana"/>
      <family val="2"/>
    </font>
    <font>
      <b/>
      <sz val="11"/>
      <name val="Verdana"/>
      <family val="2"/>
    </font>
    <font>
      <b/>
      <sz val="10"/>
      <name val="Verdana"/>
      <family val="2"/>
    </font>
    <font>
      <sz val="9"/>
      <color theme="1"/>
      <name val="Calibri"/>
      <family val="2"/>
      <scheme val="minor"/>
    </font>
    <font>
      <b/>
      <sz val="9"/>
      <color theme="1"/>
      <name val="Calibri"/>
      <family val="2"/>
      <scheme val="minor"/>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76">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43" fontId="11" fillId="0" borderId="0" applyFont="0" applyFill="0" applyBorder="0" applyAlignment="0" applyProtection="0"/>
  </cellStyleXfs>
  <cellXfs count="429">
    <xf numFmtId="0" fontId="0" fillId="0" borderId="0" xfId="0"/>
    <xf numFmtId="0" fontId="2" fillId="2" borderId="0" xfId="0" applyFont="1" applyFill="1" applyAlignment="1">
      <alignment vertical="center"/>
    </xf>
    <xf numFmtId="0" fontId="4" fillId="3" borderId="50" xfId="0" applyFont="1" applyFill="1" applyBorder="1" applyAlignment="1">
      <alignment vertical="center"/>
    </xf>
    <xf numFmtId="0" fontId="4" fillId="3" borderId="51" xfId="0" applyFont="1" applyFill="1" applyBorder="1" applyAlignment="1">
      <alignment vertical="center"/>
    </xf>
    <xf numFmtId="0" fontId="12" fillId="3" borderId="54" xfId="0" applyFont="1" applyFill="1" applyBorder="1" applyAlignment="1">
      <alignment vertical="center"/>
    </xf>
    <xf numFmtId="0" fontId="12" fillId="3" borderId="54" xfId="0" applyFont="1" applyFill="1" applyBorder="1" applyAlignment="1">
      <alignment horizontal="center" vertical="center"/>
    </xf>
    <xf numFmtId="0" fontId="4" fillId="3" borderId="54" xfId="0" applyFont="1" applyFill="1" applyBorder="1" applyAlignment="1">
      <alignment vertical="center"/>
    </xf>
    <xf numFmtId="0" fontId="4" fillId="3" borderId="53" xfId="0" applyFont="1" applyFill="1" applyBorder="1" applyAlignment="1">
      <alignment vertical="center"/>
    </xf>
    <xf numFmtId="0" fontId="4" fillId="3" borderId="55" xfId="0" applyFont="1" applyFill="1" applyBorder="1" applyAlignment="1">
      <alignment vertical="center"/>
    </xf>
    <xf numFmtId="0" fontId="8"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4" fontId="4" fillId="2" borderId="0" xfId="0" applyNumberFormat="1" applyFont="1" applyFill="1" applyBorder="1" applyAlignment="1">
      <alignment horizontal="center" vertical="center"/>
    </xf>
    <xf numFmtId="0" fontId="4" fillId="3" borderId="56" xfId="0" applyFont="1" applyFill="1" applyBorder="1" applyAlignment="1">
      <alignment vertical="center"/>
    </xf>
    <xf numFmtId="0" fontId="4" fillId="3" borderId="59" xfId="0" applyFont="1" applyFill="1" applyBorder="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4" fontId="4" fillId="2" borderId="0" xfId="0" applyNumberFormat="1" applyFont="1" applyFill="1" applyAlignment="1">
      <alignment horizontal="center" vertical="center"/>
    </xf>
    <xf numFmtId="0" fontId="12" fillId="2" borderId="34" xfId="0" applyFont="1" applyFill="1" applyBorder="1" applyAlignment="1">
      <alignment horizontal="center" vertical="center"/>
    </xf>
    <xf numFmtId="0" fontId="12" fillId="2" borderId="34" xfId="0" applyFont="1" applyFill="1" applyBorder="1" applyAlignment="1">
      <alignment vertical="center"/>
    </xf>
    <xf numFmtId="0" fontId="4" fillId="2" borderId="34" xfId="0" applyFont="1" applyFill="1" applyBorder="1" applyAlignment="1">
      <alignment horizontal="center" vertical="center"/>
    </xf>
    <xf numFmtId="0" fontId="4" fillId="2" borderId="34" xfId="0" applyFont="1" applyFill="1" applyBorder="1" applyAlignment="1">
      <alignment vertical="center"/>
    </xf>
    <xf numFmtId="4" fontId="4" fillId="2" borderId="34" xfId="0" applyNumberFormat="1" applyFont="1" applyFill="1" applyBorder="1" applyAlignment="1">
      <alignment horizontal="center" vertical="center"/>
    </xf>
    <xf numFmtId="0" fontId="12" fillId="2" borderId="0" xfId="0" applyFont="1" applyFill="1" applyAlignment="1">
      <alignment horizontal="left" vertical="center"/>
    </xf>
    <xf numFmtId="0" fontId="4" fillId="2" borderId="1" xfId="0" applyFont="1" applyFill="1" applyBorder="1" applyAlignment="1">
      <alignment vertical="center"/>
    </xf>
    <xf numFmtId="0" fontId="4" fillId="2" borderId="32" xfId="0" applyFont="1" applyFill="1" applyBorder="1" applyAlignment="1">
      <alignment vertical="center"/>
    </xf>
    <xf numFmtId="0" fontId="4" fillId="2" borderId="19" xfId="0" applyFont="1" applyFill="1" applyBorder="1" applyAlignment="1">
      <alignment vertical="center"/>
    </xf>
    <xf numFmtId="0" fontId="4" fillId="2" borderId="31" xfId="0" applyFont="1" applyFill="1" applyBorder="1" applyAlignment="1">
      <alignment vertical="center"/>
    </xf>
    <xf numFmtId="0" fontId="0" fillId="2" borderId="0" xfId="0" applyFill="1"/>
    <xf numFmtId="0" fontId="4" fillId="2" borderId="0" xfId="0" applyFont="1" applyFill="1" applyAlignment="1">
      <alignment vertical="center"/>
    </xf>
    <xf numFmtId="0" fontId="4" fillId="0" borderId="49" xfId="0" applyFont="1" applyBorder="1" applyAlignment="1">
      <alignment horizontal="center" vertical="center"/>
    </xf>
    <xf numFmtId="4" fontId="4" fillId="3" borderId="54" xfId="0" applyNumberFormat="1" applyFont="1" applyFill="1" applyBorder="1" applyAlignment="1">
      <alignment horizontal="center" vertical="center"/>
    </xf>
    <xf numFmtId="0" fontId="4" fillId="4" borderId="0" xfId="0" applyFont="1" applyFill="1" applyBorder="1" applyAlignment="1">
      <alignment horizontal="left" vertical="center" wrapText="1"/>
    </xf>
    <xf numFmtId="15" fontId="4" fillId="4" borderId="0" xfId="0" applyNumberFormat="1" applyFont="1" applyFill="1" applyBorder="1" applyAlignment="1">
      <alignment horizontal="center" vertical="center" wrapText="1"/>
    </xf>
    <xf numFmtId="0" fontId="4" fillId="2" borderId="62" xfId="0" applyFont="1" applyFill="1" applyBorder="1" applyAlignment="1">
      <alignment horizontal="center" vertical="center"/>
    </xf>
    <xf numFmtId="0" fontId="4" fillId="2" borderId="0" xfId="0" applyFont="1" applyFill="1" applyAlignment="1">
      <alignment horizontal="left" vertical="center"/>
    </xf>
    <xf numFmtId="0" fontId="12" fillId="2" borderId="62" xfId="0" applyFont="1" applyFill="1" applyBorder="1" applyAlignment="1">
      <alignment horizontal="center" vertical="center"/>
    </xf>
    <xf numFmtId="0" fontId="4" fillId="2" borderId="38" xfId="0" applyFont="1" applyFill="1" applyBorder="1" applyAlignment="1">
      <alignment vertical="center"/>
    </xf>
    <xf numFmtId="14" fontId="4" fillId="2" borderId="0" xfId="0" applyNumberFormat="1" applyFont="1" applyFill="1" applyBorder="1" applyAlignment="1">
      <alignment horizontal="center" vertical="center"/>
    </xf>
    <xf numFmtId="20" fontId="4" fillId="2" borderId="0" xfId="0" applyNumberFormat="1" applyFont="1" applyFill="1" applyBorder="1" applyAlignment="1">
      <alignment horizontal="center" vertical="center"/>
    </xf>
    <xf numFmtId="0" fontId="4" fillId="0" borderId="58" xfId="0" applyFont="1" applyBorder="1" applyAlignment="1">
      <alignment horizontal="center" vertical="center"/>
    </xf>
    <xf numFmtId="0" fontId="4" fillId="2" borderId="63" xfId="0" applyFont="1" applyFill="1" applyBorder="1" applyAlignment="1">
      <alignment horizontal="center"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4" fillId="2" borderId="28" xfId="0" applyFont="1" applyFill="1" applyBorder="1" applyAlignment="1">
      <alignment vertical="center"/>
    </xf>
    <xf numFmtId="0" fontId="4" fillId="2" borderId="29" xfId="0" applyFont="1" applyFill="1" applyBorder="1" applyAlignment="1">
      <alignment vertical="center"/>
    </xf>
    <xf numFmtId="0" fontId="4" fillId="2" borderId="0" xfId="0" applyFont="1" applyFill="1" applyBorder="1" applyAlignment="1">
      <alignment vertical="center"/>
    </xf>
    <xf numFmtId="0" fontId="4" fillId="2" borderId="30" xfId="0" applyFont="1" applyFill="1" applyBorder="1" applyAlignment="1">
      <alignmen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4" fillId="2" borderId="30" xfId="0" applyFont="1" applyFill="1" applyBorder="1" applyAlignment="1">
      <alignment horizontal="left" vertical="center"/>
    </xf>
    <xf numFmtId="0" fontId="4" fillId="3" borderId="42"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left" vertical="center"/>
    </xf>
    <xf numFmtId="0" fontId="4" fillId="3" borderId="45"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0" xfId="0" applyFont="1" applyFill="1" applyAlignment="1">
      <alignment horizontal="center" vertical="center"/>
    </xf>
    <xf numFmtId="0" fontId="4" fillId="3" borderId="45" xfId="0" applyFont="1" applyFill="1" applyBorder="1" applyAlignment="1">
      <alignment horizontal="center" vertical="center"/>
    </xf>
    <xf numFmtId="0" fontId="4" fillId="3" borderId="42" xfId="0" applyFont="1" applyFill="1" applyBorder="1" applyAlignment="1">
      <alignment horizontal="center" vertical="center"/>
    </xf>
    <xf numFmtId="0" fontId="4" fillId="2" borderId="29" xfId="0" applyFont="1" applyFill="1" applyBorder="1" applyAlignment="1">
      <alignment horizontal="left" vertical="center"/>
    </xf>
    <xf numFmtId="0" fontId="4" fillId="2" borderId="0" xfId="0" applyFont="1" applyFill="1" applyBorder="1" applyAlignment="1">
      <alignment horizontal="left" vertical="center"/>
    </xf>
    <xf numFmtId="0" fontId="4" fillId="2" borderId="30" xfId="0" applyFont="1" applyFill="1" applyBorder="1" applyAlignment="1">
      <alignment horizontal="left" vertical="center"/>
    </xf>
    <xf numFmtId="0" fontId="4" fillId="2" borderId="12" xfId="0" applyFont="1" applyFill="1" applyBorder="1" applyAlignment="1">
      <alignment horizontal="center" vertical="center"/>
    </xf>
    <xf numFmtId="39" fontId="4" fillId="2" borderId="39" xfId="1" applyNumberFormat="1" applyFont="1" applyFill="1" applyBorder="1" applyAlignment="1">
      <alignment horizontal="center" vertical="center"/>
    </xf>
    <xf numFmtId="39" fontId="4" fillId="2" borderId="40" xfId="1" applyNumberFormat="1" applyFont="1" applyFill="1" applyBorder="1" applyAlignment="1">
      <alignment horizontal="center" vertical="center"/>
    </xf>
    <xf numFmtId="0" fontId="4" fillId="2" borderId="39" xfId="0" applyFont="1" applyFill="1" applyBorder="1" applyAlignment="1">
      <alignment horizontal="center" vertical="center"/>
    </xf>
    <xf numFmtId="0" fontId="4" fillId="2" borderId="29" xfId="0" applyFont="1" applyFill="1" applyBorder="1" applyAlignment="1">
      <alignment vertical="center"/>
    </xf>
    <xf numFmtId="0" fontId="4" fillId="2" borderId="0" xfId="0" applyFont="1" applyFill="1" applyBorder="1" applyAlignment="1">
      <alignment vertical="center"/>
    </xf>
    <xf numFmtId="0" fontId="4" fillId="2" borderId="30" xfId="0" applyFont="1" applyFill="1" applyBorder="1" applyAlignment="1">
      <alignment vertical="center"/>
    </xf>
    <xf numFmtId="0" fontId="4" fillId="2" borderId="0" xfId="0" applyFont="1" applyFill="1" applyAlignment="1">
      <alignment horizontal="center" vertical="center"/>
    </xf>
    <xf numFmtId="39" fontId="4" fillId="2" borderId="41" xfId="1"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0" fillId="2" borderId="31" xfId="0" applyFill="1" applyBorder="1"/>
    <xf numFmtId="0" fontId="0" fillId="2" borderId="1" xfId="0" applyFill="1" applyBorder="1"/>
    <xf numFmtId="0" fontId="0" fillId="0" borderId="0" xfId="0" applyAlignment="1">
      <alignment horizontal="left"/>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2" xfId="0" applyFont="1" applyFill="1" applyBorder="1" applyAlignment="1">
      <alignment horizontal="center" vertical="center"/>
    </xf>
    <xf numFmtId="0" fontId="4" fillId="3" borderId="52" xfId="0" applyFont="1" applyFill="1" applyBorder="1" applyAlignment="1">
      <alignment horizontal="center" vertical="center"/>
    </xf>
    <xf numFmtId="39" fontId="4" fillId="2" borderId="39" xfId="1" applyNumberFormat="1" applyFont="1" applyFill="1" applyBorder="1" applyAlignment="1">
      <alignment horizontal="center" vertical="center"/>
    </xf>
    <xf numFmtId="39" fontId="4" fillId="2" borderId="40" xfId="1" applyNumberFormat="1" applyFont="1" applyFill="1" applyBorder="1" applyAlignment="1">
      <alignment horizontal="center" vertical="center"/>
    </xf>
    <xf numFmtId="0" fontId="4" fillId="2" borderId="66" xfId="0" applyFont="1" applyFill="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4" fillId="2" borderId="62" xfId="0" applyFont="1" applyFill="1" applyBorder="1" applyAlignment="1">
      <alignment horizontal="center" vertical="center"/>
    </xf>
    <xf numFmtId="0" fontId="4" fillId="2" borderId="62" xfId="0" applyFont="1" applyFill="1" applyBorder="1" applyAlignment="1">
      <alignment vertical="center"/>
    </xf>
    <xf numFmtId="0" fontId="4" fillId="2" borderId="62" xfId="0" applyFont="1" applyFill="1" applyBorder="1" applyAlignment="1">
      <alignment horizontal="center" vertical="center"/>
    </xf>
    <xf numFmtId="0" fontId="4" fillId="3" borderId="50" xfId="0" applyFont="1" applyFill="1" applyBorder="1" applyAlignment="1">
      <alignment horizontal="center" vertical="center"/>
    </xf>
    <xf numFmtId="39" fontId="4" fillId="2" borderId="64" xfId="1" applyNumberFormat="1" applyFont="1" applyFill="1" applyBorder="1" applyAlignment="1">
      <alignment horizontal="center" vertical="center"/>
    </xf>
    <xf numFmtId="39" fontId="4" fillId="2" borderId="65" xfId="1" applyNumberFormat="1" applyFont="1" applyFill="1" applyBorder="1" applyAlignment="1">
      <alignment horizontal="center" vertical="center"/>
    </xf>
    <xf numFmtId="39" fontId="4" fillId="2" borderId="40" xfId="1"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2" xfId="0" applyFont="1" applyFill="1" applyBorder="1" applyAlignment="1">
      <alignment horizontal="center" vertical="center"/>
    </xf>
    <xf numFmtId="0" fontId="4" fillId="0" borderId="16" xfId="0" applyFont="1" applyBorder="1" applyAlignment="1">
      <alignment horizontal="center" vertical="center"/>
    </xf>
    <xf numFmtId="0" fontId="0" fillId="0" borderId="27" xfId="0" applyBorder="1"/>
    <xf numFmtId="0" fontId="4" fillId="2" borderId="62" xfId="0" applyFont="1" applyFill="1" applyBorder="1" applyAlignment="1">
      <alignment horizontal="center" vertical="center"/>
    </xf>
    <xf numFmtId="0" fontId="4" fillId="0" borderId="62" xfId="0" applyFont="1" applyBorder="1" applyAlignment="1">
      <alignment horizontal="center" vertical="center"/>
    </xf>
    <xf numFmtId="0" fontId="4" fillId="2" borderId="62" xfId="0" applyFont="1" applyFill="1" applyBorder="1" applyAlignment="1">
      <alignment horizontal="center" vertical="center"/>
    </xf>
    <xf numFmtId="0" fontId="0" fillId="0" borderId="34" xfId="0" applyBorder="1"/>
    <xf numFmtId="0" fontId="4" fillId="2" borderId="57" xfId="0" applyFont="1" applyFill="1" applyBorder="1" applyAlignment="1">
      <alignment vertical="center"/>
    </xf>
    <xf numFmtId="0" fontId="17" fillId="2" borderId="38" xfId="0" applyFont="1" applyFill="1" applyBorder="1" applyAlignment="1">
      <alignment horizontal="left" vertical="center"/>
    </xf>
    <xf numFmtId="0" fontId="17" fillId="2" borderId="0"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16" fillId="2" borderId="38" xfId="0" applyFont="1" applyFill="1" applyBorder="1" applyAlignment="1">
      <alignment horizontal="left" vertical="center"/>
    </xf>
    <xf numFmtId="0" fontId="16" fillId="2" borderId="0" xfId="0" applyFont="1" applyFill="1" applyBorder="1" applyAlignment="1">
      <alignment horizontal="left" vertical="center"/>
    </xf>
    <xf numFmtId="0" fontId="2" fillId="2" borderId="38" xfId="0" applyFont="1" applyFill="1" applyBorder="1" applyAlignment="1">
      <alignment horizontal="left" vertical="center"/>
    </xf>
    <xf numFmtId="0" fontId="2" fillId="2" borderId="0" xfId="0" applyFont="1" applyFill="1" applyBorder="1" applyAlignment="1">
      <alignment horizontal="left" vertical="center"/>
    </xf>
    <xf numFmtId="17" fontId="4" fillId="2" borderId="56" xfId="0" applyNumberFormat="1" applyFont="1" applyFill="1" applyBorder="1" applyAlignment="1">
      <alignment horizontal="center" vertical="center"/>
    </xf>
    <xf numFmtId="0" fontId="4" fillId="2" borderId="57" xfId="0" applyFont="1" applyFill="1" applyBorder="1" applyAlignment="1">
      <alignment horizontal="center" vertical="center"/>
    </xf>
    <xf numFmtId="4" fontId="15" fillId="2" borderId="72" xfId="0" applyNumberFormat="1" applyFont="1" applyFill="1" applyBorder="1" applyAlignment="1">
      <alignment horizontal="center" vertical="center"/>
    </xf>
    <xf numFmtId="4" fontId="15" fillId="2" borderId="36" xfId="0" applyNumberFormat="1" applyFont="1" applyFill="1" applyBorder="1" applyAlignment="1">
      <alignment horizontal="center" vertical="center"/>
    </xf>
    <xf numFmtId="4" fontId="15" fillId="2" borderId="57" xfId="0" applyNumberFormat="1"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4" fontId="15" fillId="2" borderId="37" xfId="0" applyNumberFormat="1" applyFont="1" applyFill="1" applyBorder="1" applyAlignment="1">
      <alignment horizontal="center" vertical="center"/>
    </xf>
    <xf numFmtId="0" fontId="4" fillId="2" borderId="36" xfId="0" applyFont="1" applyFill="1" applyBorder="1" applyAlignment="1">
      <alignment horizontal="left" vertical="top" wrapText="1"/>
    </xf>
    <xf numFmtId="0" fontId="4" fillId="2" borderId="59"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62" xfId="0" applyFont="1" applyBorder="1" applyAlignment="1">
      <alignment horizontal="center" vertical="center"/>
    </xf>
    <xf numFmtId="1" fontId="4" fillId="2" borderId="62" xfId="1" applyNumberFormat="1" applyFont="1" applyFill="1" applyBorder="1" applyAlignment="1">
      <alignment horizontal="center" vertical="center"/>
    </xf>
    <xf numFmtId="4" fontId="15" fillId="2" borderId="62" xfId="0" applyNumberFormat="1" applyFont="1" applyFill="1" applyBorder="1" applyAlignment="1">
      <alignment horizontal="center" vertical="center"/>
    </xf>
    <xf numFmtId="2" fontId="15" fillId="2" borderId="62" xfId="1" applyNumberFormat="1" applyFont="1" applyFill="1" applyBorder="1" applyAlignment="1">
      <alignment horizontal="center" vertical="center"/>
    </xf>
    <xf numFmtId="2" fontId="15" fillId="2" borderId="62" xfId="0" applyNumberFormat="1" applyFont="1" applyFill="1" applyBorder="1" applyAlignment="1">
      <alignment horizontal="center" vertical="center"/>
    </xf>
    <xf numFmtId="2" fontId="15" fillId="2" borderId="36" xfId="0" applyNumberFormat="1" applyFont="1" applyFill="1" applyBorder="1" applyAlignment="1">
      <alignment horizontal="center" vertical="center"/>
    </xf>
    <xf numFmtId="2" fontId="15" fillId="2" borderId="57" xfId="0" applyNumberFormat="1" applyFont="1" applyFill="1" applyBorder="1" applyAlignment="1">
      <alignment horizontal="center" vertical="center"/>
    </xf>
    <xf numFmtId="2" fontId="15" fillId="2" borderId="56" xfId="1" applyNumberFormat="1" applyFont="1" applyFill="1" applyBorder="1" applyAlignment="1">
      <alignment horizontal="center" vertical="center"/>
    </xf>
    <xf numFmtId="2" fontId="15" fillId="2" borderId="57" xfId="1" applyNumberFormat="1" applyFont="1" applyFill="1" applyBorder="1" applyAlignment="1">
      <alignment horizontal="center" vertical="center"/>
    </xf>
    <xf numFmtId="2" fontId="15" fillId="2" borderId="56"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4" fontId="4" fillId="2" borderId="62" xfId="0" applyNumberFormat="1" applyFont="1" applyFill="1" applyBorder="1" applyAlignment="1">
      <alignment horizontal="center" vertical="center"/>
    </xf>
    <xf numFmtId="0" fontId="4" fillId="2" borderId="62"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2" fontId="15" fillId="0" borderId="62" xfId="0" applyNumberFormat="1" applyFont="1" applyBorder="1" applyAlignment="1">
      <alignment horizontal="center" vertical="center"/>
    </xf>
    <xf numFmtId="2" fontId="15" fillId="2" borderId="37" xfId="0" applyNumberFormat="1"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62" xfId="0" applyFont="1" applyBorder="1" applyAlignment="1">
      <alignment vertical="center" wrapText="1"/>
    </xf>
    <xf numFmtId="0" fontId="8" fillId="0" borderId="62" xfId="0" applyFont="1" applyBorder="1" applyAlignment="1">
      <alignment vertical="center" wrapText="1"/>
    </xf>
    <xf numFmtId="0" fontId="4" fillId="3" borderId="59" xfId="0" applyFont="1" applyFill="1" applyBorder="1" applyAlignment="1">
      <alignment horizontal="center" vertical="center"/>
    </xf>
    <xf numFmtId="0" fontId="8" fillId="0" borderId="62" xfId="0" applyFont="1" applyBorder="1" applyAlignment="1">
      <alignment horizontal="center" vertical="center" wrapText="1"/>
    </xf>
    <xf numFmtId="0" fontId="10" fillId="0" borderId="36" xfId="0" applyFont="1" applyBorder="1" applyAlignment="1">
      <alignment vertical="center" wrapText="1"/>
    </xf>
    <xf numFmtId="0" fontId="8" fillId="0" borderId="59" xfId="0" applyFont="1" applyBorder="1" applyAlignment="1">
      <alignment vertical="center" wrapText="1"/>
    </xf>
    <xf numFmtId="0" fontId="8" fillId="0" borderId="37" xfId="0" applyFont="1" applyBorder="1" applyAlignment="1">
      <alignment vertical="center" wrapText="1"/>
    </xf>
    <xf numFmtId="0" fontId="10" fillId="0" borderId="56" xfId="0" applyFont="1" applyBorder="1" applyAlignment="1">
      <alignment vertical="center" wrapText="1"/>
    </xf>
    <xf numFmtId="0" fontId="8" fillId="0" borderId="57" xfId="0" applyFont="1" applyBorder="1" applyAlignment="1">
      <alignment vertical="center" wrapText="1"/>
    </xf>
    <xf numFmtId="0" fontId="10" fillId="0" borderId="36" xfId="0" applyFont="1" applyBorder="1" applyAlignment="1">
      <alignment horizontal="left" vertical="center" wrapText="1"/>
    </xf>
    <xf numFmtId="0" fontId="10" fillId="0" borderId="59" xfId="0" applyFont="1" applyBorder="1" applyAlignment="1">
      <alignment horizontal="left" vertical="center" wrapText="1"/>
    </xf>
    <xf numFmtId="0" fontId="10" fillId="0" borderId="37" xfId="0" applyFont="1" applyBorder="1" applyAlignment="1">
      <alignment horizontal="left" vertical="center" wrapText="1"/>
    </xf>
    <xf numFmtId="0" fontId="10" fillId="0" borderId="36" xfId="0" applyFont="1" applyBorder="1" applyAlignment="1">
      <alignment horizontal="left" vertical="top" wrapText="1"/>
    </xf>
    <xf numFmtId="0" fontId="10" fillId="0" borderId="59" xfId="0" applyFont="1" applyBorder="1" applyAlignment="1">
      <alignment horizontal="left" vertical="top" wrapText="1"/>
    </xf>
    <xf numFmtId="0" fontId="10" fillId="0" borderId="37" xfId="0" applyFont="1" applyBorder="1" applyAlignment="1">
      <alignment horizontal="left" vertical="top" wrapText="1"/>
    </xf>
    <xf numFmtId="1" fontId="4" fillId="2" borderId="36" xfId="1" applyNumberFormat="1" applyFont="1" applyFill="1" applyBorder="1" applyAlignment="1">
      <alignment horizontal="center" vertical="center"/>
    </xf>
    <xf numFmtId="39" fontId="15" fillId="2" borderId="62" xfId="1" applyNumberFormat="1" applyFont="1" applyFill="1" applyBorder="1" applyAlignment="1">
      <alignment horizontal="center" vertical="center"/>
    </xf>
    <xf numFmtId="2" fontId="15" fillId="2" borderId="37" xfId="1" applyNumberFormat="1" applyFont="1" applyFill="1" applyBorder="1" applyAlignment="1">
      <alignment horizontal="center" vertical="center"/>
    </xf>
    <xf numFmtId="0" fontId="4" fillId="2" borderId="36"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8" fillId="0" borderId="52" xfId="0" applyFont="1" applyBorder="1" applyAlignment="1">
      <alignment horizontal="center" vertical="center" wrapText="1"/>
    </xf>
    <xf numFmtId="0" fontId="10" fillId="0" borderId="19"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1" fontId="15" fillId="2" borderId="36" xfId="0" applyNumberFormat="1" applyFont="1" applyFill="1" applyBorder="1" applyAlignment="1">
      <alignment horizontal="center" vertical="center"/>
    </xf>
    <xf numFmtId="1" fontId="15" fillId="2" borderId="37" xfId="0" applyNumberFormat="1" applyFont="1" applyFill="1" applyBorder="1" applyAlignment="1">
      <alignment horizontal="center" vertical="center"/>
    </xf>
    <xf numFmtId="0" fontId="15" fillId="2" borderId="59"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4" xfId="0" applyFont="1" applyFill="1" applyBorder="1" applyAlignment="1">
      <alignment horizontal="center" vertical="center"/>
    </xf>
    <xf numFmtId="0" fontId="4" fillId="4" borderId="36" xfId="0" applyFont="1" applyFill="1" applyBorder="1" applyAlignment="1">
      <alignment horizontal="left" vertical="center"/>
    </xf>
    <xf numFmtId="0" fontId="4" fillId="4" borderId="59" xfId="0" applyFont="1" applyFill="1" applyBorder="1" applyAlignment="1">
      <alignment horizontal="left" vertical="center"/>
    </xf>
    <xf numFmtId="0" fontId="4" fillId="4" borderId="37" xfId="0" applyFont="1" applyFill="1" applyBorder="1" applyAlignment="1">
      <alignment horizontal="left" vertical="center"/>
    </xf>
    <xf numFmtId="39" fontId="4" fillId="2" borderId="10" xfId="1" applyNumberFormat="1" applyFont="1" applyFill="1" applyBorder="1" applyAlignment="1">
      <alignment horizontal="center" vertical="center"/>
    </xf>
    <xf numFmtId="39" fontId="4" fillId="2" borderId="8" xfId="1" applyNumberFormat="1" applyFont="1" applyFill="1" applyBorder="1" applyAlignment="1">
      <alignment horizontal="center" vertical="center"/>
    </xf>
    <xf numFmtId="39" fontId="4" fillId="2" borderId="11" xfId="1" applyNumberFormat="1" applyFont="1" applyFill="1" applyBorder="1" applyAlignment="1">
      <alignment horizontal="center" vertical="center"/>
    </xf>
    <xf numFmtId="4" fontId="4" fillId="3" borderId="59" xfId="0" applyNumberFormat="1" applyFont="1" applyFill="1" applyBorder="1" applyAlignment="1">
      <alignment horizontal="center" vertical="center"/>
    </xf>
    <xf numFmtId="0" fontId="10" fillId="0" borderId="60" xfId="0" applyFont="1" applyBorder="1" applyAlignment="1">
      <alignment vertical="center" wrapText="1"/>
    </xf>
    <xf numFmtId="0" fontId="10" fillId="0" borderId="20" xfId="0" applyFont="1" applyBorder="1" applyAlignment="1">
      <alignment vertical="center" wrapText="1"/>
    </xf>
    <xf numFmtId="4" fontId="4" fillId="3" borderId="56" xfId="0" applyNumberFormat="1" applyFont="1" applyFill="1" applyBorder="1" applyAlignment="1">
      <alignment horizontal="center" vertical="center"/>
    </xf>
    <xf numFmtId="4" fontId="4" fillId="3" borderId="57" xfId="0" applyNumberFormat="1" applyFont="1" applyFill="1" applyBorder="1" applyAlignment="1">
      <alignment horizontal="center" vertical="center"/>
    </xf>
    <xf numFmtId="0" fontId="4" fillId="2" borderId="57" xfId="0" applyFont="1" applyFill="1" applyBorder="1" applyAlignment="1">
      <alignment horizontal="left" vertical="center" wrapText="1"/>
    </xf>
    <xf numFmtId="0" fontId="15" fillId="2" borderId="56" xfId="0" applyFont="1" applyFill="1" applyBorder="1" applyAlignment="1">
      <alignment horizontal="center" vertical="center"/>
    </xf>
    <xf numFmtId="0" fontId="10" fillId="0" borderId="62" xfId="0" applyFont="1" applyBorder="1" applyAlignment="1">
      <alignment horizontal="left" vertical="center" wrapText="1"/>
    </xf>
    <xf numFmtId="2" fontId="20" fillId="2" borderId="36" xfId="0" applyNumberFormat="1" applyFont="1" applyFill="1" applyBorder="1" applyAlignment="1">
      <alignment horizontal="center" vertical="center"/>
    </xf>
    <xf numFmtId="2" fontId="20" fillId="2" borderId="37" xfId="0" applyNumberFormat="1" applyFont="1" applyFill="1" applyBorder="1" applyAlignment="1">
      <alignment horizontal="center" vertical="center"/>
    </xf>
    <xf numFmtId="2" fontId="20" fillId="2" borderId="56" xfId="0" applyNumberFormat="1" applyFont="1" applyFill="1" applyBorder="1" applyAlignment="1">
      <alignment horizontal="center" vertical="center"/>
    </xf>
    <xf numFmtId="2" fontId="20" fillId="2" borderId="57"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wrapText="1"/>
    </xf>
    <xf numFmtId="14" fontId="4" fillId="0" borderId="62" xfId="0" applyNumberFormat="1" applyFont="1" applyBorder="1" applyAlignment="1">
      <alignment horizontal="center" vertical="center"/>
    </xf>
    <xf numFmtId="20" fontId="15" fillId="0" borderId="62" xfId="0" applyNumberFormat="1" applyFont="1" applyBorder="1" applyAlignment="1">
      <alignment horizontal="center" vertical="center"/>
    </xf>
    <xf numFmtId="0" fontId="15" fillId="0" borderId="62" xfId="0" applyFont="1" applyBorder="1" applyAlignment="1">
      <alignment vertical="center" wrapText="1"/>
    </xf>
    <xf numFmtId="0" fontId="4" fillId="0" borderId="62" xfId="0" applyFont="1" applyBorder="1" applyAlignment="1">
      <alignment horizontal="left" vertical="center"/>
    </xf>
    <xf numFmtId="0" fontId="4" fillId="2" borderId="0" xfId="0" applyFont="1" applyFill="1" applyBorder="1" applyAlignment="1">
      <alignment vertical="center"/>
    </xf>
    <xf numFmtId="43" fontId="4" fillId="0" borderId="12" xfId="1" applyFont="1" applyBorder="1" applyAlignment="1">
      <alignment horizontal="center" vertical="center"/>
    </xf>
    <xf numFmtId="43" fontId="4" fillId="0" borderId="16" xfId="1" applyFont="1" applyBorder="1" applyAlignment="1">
      <alignment horizontal="center" vertical="center"/>
    </xf>
    <xf numFmtId="0" fontId="4" fillId="3" borderId="42"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4" borderId="46" xfId="0" applyFont="1" applyFill="1" applyBorder="1" applyAlignment="1">
      <alignment horizontal="left" vertical="center"/>
    </xf>
    <xf numFmtId="0" fontId="4" fillId="4" borderId="47" xfId="0" applyFont="1" applyFill="1" applyBorder="1" applyAlignment="1">
      <alignment horizontal="left" vertical="center"/>
    </xf>
    <xf numFmtId="0" fontId="4" fillId="4" borderId="48" xfId="0" applyFont="1" applyFill="1" applyBorder="1" applyAlignment="1">
      <alignment horizontal="left" vertical="center"/>
    </xf>
    <xf numFmtId="39" fontId="4" fillId="2" borderId="39" xfId="1" applyNumberFormat="1" applyFont="1" applyFill="1" applyBorder="1" applyAlignment="1">
      <alignment horizontal="center" vertical="center"/>
    </xf>
    <xf numFmtId="39" fontId="4" fillId="2" borderId="40" xfId="1" applyNumberFormat="1" applyFont="1" applyFill="1" applyBorder="1" applyAlignment="1">
      <alignment horizontal="center" vertical="center"/>
    </xf>
    <xf numFmtId="2" fontId="4" fillId="3" borderId="61" xfId="0" applyNumberFormat="1" applyFont="1" applyFill="1" applyBorder="1" applyAlignment="1">
      <alignment horizontal="center" vertical="center"/>
    </xf>
    <xf numFmtId="0" fontId="4" fillId="3" borderId="61" xfId="0" applyFont="1" applyFill="1" applyBorder="1" applyAlignment="1">
      <alignment horizontal="center" vertical="center"/>
    </xf>
    <xf numFmtId="0" fontId="4" fillId="3" borderId="53" xfId="0" applyFont="1" applyFill="1" applyBorder="1" applyAlignment="1">
      <alignment horizontal="left" vertical="center"/>
    </xf>
    <xf numFmtId="0" fontId="4" fillId="3" borderId="54" xfId="0" applyFont="1" applyFill="1" applyBorder="1" applyAlignment="1">
      <alignment horizontal="left" vertical="center"/>
    </xf>
    <xf numFmtId="0" fontId="4" fillId="3" borderId="55" xfId="0" applyFont="1" applyFill="1" applyBorder="1" applyAlignment="1">
      <alignment horizontal="left" vertical="center"/>
    </xf>
    <xf numFmtId="1" fontId="4" fillId="2" borderId="60" xfId="1" applyNumberFormat="1" applyFont="1" applyFill="1" applyBorder="1" applyAlignment="1">
      <alignment horizontal="center" vertical="center"/>
    </xf>
    <xf numFmtId="1" fontId="4" fillId="2" borderId="20" xfId="1" applyNumberFormat="1" applyFont="1" applyFill="1" applyBorder="1" applyAlignment="1">
      <alignment horizontal="center" vertical="center"/>
    </xf>
    <xf numFmtId="4" fontId="15" fillId="2" borderId="59" xfId="0" applyNumberFormat="1" applyFont="1" applyFill="1" applyBorder="1" applyAlignment="1">
      <alignment horizontal="center" vertical="center"/>
    </xf>
    <xf numFmtId="0" fontId="0" fillId="0" borderId="59" xfId="0" applyBorder="1" applyAlignment="1">
      <alignment horizontal="center"/>
    </xf>
    <xf numFmtId="0" fontId="0" fillId="0" borderId="57" xfId="0" applyBorder="1" applyAlignment="1">
      <alignment horizontal="center"/>
    </xf>
    <xf numFmtId="0" fontId="4" fillId="3" borderId="43" xfId="0" applyFont="1" applyFill="1" applyBorder="1" applyAlignment="1">
      <alignment horizontal="center" vertical="center"/>
    </xf>
    <xf numFmtId="2" fontId="20" fillId="2" borderId="12" xfId="0" applyNumberFormat="1" applyFont="1" applyFill="1" applyBorder="1" applyAlignment="1">
      <alignment horizontal="center" vertical="center"/>
    </xf>
    <xf numFmtId="2" fontId="20" fillId="2" borderId="16" xfId="0" applyNumberFormat="1" applyFont="1" applyFill="1" applyBorder="1" applyAlignment="1">
      <alignment horizontal="center" vertical="center"/>
    </xf>
    <xf numFmtId="0" fontId="4" fillId="3" borderId="45" xfId="0" applyFont="1" applyFill="1" applyBorder="1" applyAlignment="1">
      <alignment horizontal="center" vertical="center" wrapText="1"/>
    </xf>
    <xf numFmtId="2" fontId="0" fillId="2" borderId="12" xfId="0" applyNumberFormat="1" applyFill="1" applyBorder="1" applyAlignment="1">
      <alignment horizontal="center" vertical="center"/>
    </xf>
    <xf numFmtId="2" fontId="0" fillId="2" borderId="16" xfId="0" applyNumberFormat="1" applyFill="1" applyBorder="1" applyAlignment="1">
      <alignment horizontal="center" vertical="center"/>
    </xf>
    <xf numFmtId="0" fontId="0" fillId="0" borderId="56" xfId="0" applyBorder="1" applyAlignment="1">
      <alignment horizontal="left"/>
    </xf>
    <xf numFmtId="0" fontId="0" fillId="0" borderId="59" xfId="0" applyBorder="1" applyAlignment="1">
      <alignment horizontal="left"/>
    </xf>
    <xf numFmtId="0" fontId="0" fillId="0" borderId="57" xfId="0" applyBorder="1" applyAlignment="1">
      <alignment horizontal="left"/>
    </xf>
    <xf numFmtId="39" fontId="4" fillId="2" borderId="62" xfId="1" applyNumberFormat="1" applyFont="1" applyFill="1" applyBorder="1" applyAlignment="1">
      <alignment horizontal="center" vertical="center"/>
    </xf>
    <xf numFmtId="4" fontId="12" fillId="3" borderId="53" xfId="0" applyNumberFormat="1" applyFont="1" applyFill="1" applyBorder="1" applyAlignment="1">
      <alignment horizontal="center" vertical="center"/>
    </xf>
    <xf numFmtId="4" fontId="12" fillId="3" borderId="54" xfId="0" applyNumberFormat="1" applyFont="1" applyFill="1" applyBorder="1" applyAlignment="1">
      <alignment horizontal="center" vertical="center"/>
    </xf>
    <xf numFmtId="4" fontId="12" fillId="3" borderId="55" xfId="0" applyNumberFormat="1"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12" fillId="3" borderId="53" xfId="0" applyFont="1" applyFill="1" applyBorder="1" applyAlignment="1">
      <alignment horizontal="left" vertical="center"/>
    </xf>
    <xf numFmtId="0" fontId="12" fillId="3" borderId="54" xfId="0" applyFont="1" applyFill="1" applyBorder="1" applyAlignment="1">
      <alignment horizontal="left" vertical="center"/>
    </xf>
    <xf numFmtId="0" fontId="12" fillId="3" borderId="33" xfId="0" applyFont="1" applyFill="1" applyBorder="1" applyAlignment="1">
      <alignment horizontal="left" vertical="center"/>
    </xf>
    <xf numFmtId="0" fontId="12" fillId="3" borderId="34" xfId="0" applyFont="1" applyFill="1" applyBorder="1" applyAlignment="1">
      <alignment horizontal="left" vertical="center"/>
    </xf>
    <xf numFmtId="0" fontId="12" fillId="3" borderId="35" xfId="0" applyFont="1" applyFill="1" applyBorder="1" applyAlignment="1">
      <alignment horizontal="left" vertical="center"/>
    </xf>
    <xf numFmtId="4" fontId="12" fillId="3" borderId="33" xfId="0" applyNumberFormat="1" applyFont="1" applyFill="1" applyBorder="1" applyAlignment="1">
      <alignment horizontal="center" vertical="center"/>
    </xf>
    <xf numFmtId="4" fontId="12" fillId="3" borderId="34" xfId="0" applyNumberFormat="1" applyFont="1" applyFill="1" applyBorder="1" applyAlignment="1">
      <alignment horizontal="center" vertical="center"/>
    </xf>
    <xf numFmtId="4" fontId="12" fillId="3" borderId="35" xfId="0" applyNumberFormat="1" applyFont="1" applyFill="1" applyBorder="1" applyAlignment="1">
      <alignment horizontal="center" vertical="center"/>
    </xf>
    <xf numFmtId="0" fontId="3" fillId="2" borderId="1" xfId="0" applyFont="1" applyFill="1" applyBorder="1" applyAlignment="1">
      <alignment horizontal="left" vertical="center"/>
    </xf>
    <xf numFmtId="0" fontId="4" fillId="4" borderId="62" xfId="0" applyFont="1" applyFill="1" applyBorder="1" applyAlignment="1">
      <alignment horizontal="left" vertical="center"/>
    </xf>
    <xf numFmtId="39" fontId="4" fillId="2" borderId="13" xfId="1" applyNumberFormat="1" applyFont="1" applyFill="1" applyBorder="1" applyAlignment="1">
      <alignment horizontal="center" vertical="center"/>
    </xf>
    <xf numFmtId="39" fontId="4" fillId="2" borderId="16" xfId="1" applyNumberFormat="1" applyFont="1" applyFill="1" applyBorder="1" applyAlignment="1">
      <alignment horizontal="center" vertical="center"/>
    </xf>
    <xf numFmtId="39" fontId="4" fillId="2" borderId="12" xfId="1" applyNumberFormat="1" applyFont="1" applyFill="1" applyBorder="1" applyAlignment="1">
      <alignment horizontal="center" vertical="center"/>
    </xf>
    <xf numFmtId="39" fontId="4" fillId="2" borderId="68" xfId="1" applyNumberFormat="1" applyFont="1" applyFill="1" applyBorder="1" applyAlignment="1">
      <alignment horizontal="center" vertical="center"/>
    </xf>
    <xf numFmtId="39" fontId="4" fillId="2" borderId="41" xfId="1" applyNumberFormat="1" applyFont="1" applyFill="1" applyBorder="1" applyAlignment="1">
      <alignment horizontal="center" vertical="center"/>
    </xf>
    <xf numFmtId="0" fontId="0" fillId="2" borderId="50" xfId="0" applyFill="1" applyBorder="1" applyAlignment="1">
      <alignment horizontal="center"/>
    </xf>
    <xf numFmtId="0" fontId="0" fillId="2" borderId="52" xfId="0" applyFill="1" applyBorder="1" applyAlignment="1">
      <alignment horizontal="center"/>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6" xfId="0" applyFont="1" applyBorder="1" applyAlignment="1">
      <alignment vertical="center" wrapText="1"/>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43" fontId="4" fillId="2" borderId="12" xfId="1" applyFont="1" applyFill="1" applyBorder="1" applyAlignment="1">
      <alignment horizontal="center" vertical="center"/>
    </xf>
    <xf numFmtId="43" fontId="4" fillId="2" borderId="16" xfId="1" applyFont="1" applyFill="1" applyBorder="1" applyAlignment="1">
      <alignment horizontal="center" vertical="center"/>
    </xf>
    <xf numFmtId="3" fontId="4" fillId="2" borderId="12"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4" fillId="3" borderId="51" xfId="0" applyFont="1" applyFill="1" applyBorder="1" applyAlignment="1">
      <alignment horizontal="center" vertical="center"/>
    </xf>
    <xf numFmtId="4" fontId="4" fillId="3" borderId="51" xfId="0" applyNumberFormat="1" applyFont="1" applyFill="1" applyBorder="1" applyAlignment="1">
      <alignment horizontal="center" vertical="center"/>
    </xf>
    <xf numFmtId="0" fontId="4" fillId="3" borderId="52" xfId="0" applyFont="1" applyFill="1" applyBorder="1" applyAlignment="1">
      <alignment horizontal="center" vertical="center"/>
    </xf>
    <xf numFmtId="0" fontId="3" fillId="2" borderId="0" xfId="0" applyFont="1" applyFill="1" applyBorder="1" applyAlignment="1">
      <alignment horizontal="left" vertical="top" wrapText="1"/>
    </xf>
    <xf numFmtId="0" fontId="15" fillId="0" borderId="62" xfId="0" applyFont="1" applyBorder="1" applyAlignment="1">
      <alignment vertical="center"/>
    </xf>
    <xf numFmtId="20" fontId="15" fillId="0" borderId="36" xfId="0" applyNumberFormat="1" applyFont="1" applyBorder="1" applyAlignment="1">
      <alignment horizontal="center" vertical="center"/>
    </xf>
    <xf numFmtId="20" fontId="15" fillId="0" borderId="59" xfId="0" applyNumberFormat="1" applyFont="1" applyBorder="1" applyAlignment="1">
      <alignment horizontal="center" vertical="center"/>
    </xf>
    <xf numFmtId="20" fontId="15" fillId="0" borderId="37" xfId="0" applyNumberFormat="1" applyFont="1" applyBorder="1" applyAlignment="1">
      <alignment horizontal="center" vertical="center"/>
    </xf>
    <xf numFmtId="0" fontId="15" fillId="0" borderId="36" xfId="0" applyFont="1" applyBorder="1" applyAlignment="1">
      <alignment vertical="center"/>
    </xf>
    <xf numFmtId="0" fontId="15" fillId="0" borderId="59" xfId="0" applyFont="1" applyBorder="1" applyAlignment="1">
      <alignment vertical="center"/>
    </xf>
    <xf numFmtId="0" fontId="15" fillId="0" borderId="37" xfId="0" applyFont="1" applyBorder="1" applyAlignment="1">
      <alignment vertical="center"/>
    </xf>
    <xf numFmtId="0" fontId="4" fillId="0" borderId="31" xfId="0" applyFont="1" applyBorder="1" applyAlignment="1">
      <alignment horizontal="left" vertical="center"/>
    </xf>
    <xf numFmtId="0" fontId="4" fillId="0" borderId="1" xfId="0" applyFont="1" applyBorder="1" applyAlignment="1">
      <alignment horizontal="left" vertical="center"/>
    </xf>
    <xf numFmtId="0" fontId="4" fillId="0" borderId="32" xfId="0" applyFont="1" applyBorder="1" applyAlignment="1">
      <alignment horizontal="left" vertical="center"/>
    </xf>
    <xf numFmtId="14" fontId="4" fillId="0" borderId="31" xfId="0" applyNumberFormat="1" applyFont="1" applyBorder="1" applyAlignment="1">
      <alignment horizontal="center" vertical="center"/>
    </xf>
    <xf numFmtId="14" fontId="4" fillId="0" borderId="1" xfId="0" applyNumberFormat="1" applyFont="1" applyBorder="1" applyAlignment="1">
      <alignment horizontal="center" vertical="center"/>
    </xf>
    <xf numFmtId="3" fontId="12" fillId="2" borderId="36" xfId="0" applyNumberFormat="1" applyFont="1" applyFill="1" applyBorder="1" applyAlignment="1">
      <alignment horizontal="center" vertical="center" wrapText="1"/>
    </xf>
    <xf numFmtId="3" fontId="12" fillId="2" borderId="37"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4" fillId="0" borderId="0" xfId="0" applyFont="1" applyBorder="1" applyAlignment="1">
      <alignment horizontal="left" vertical="center"/>
    </xf>
    <xf numFmtId="0" fontId="4" fillId="0" borderId="30" xfId="0" applyFont="1" applyBorder="1" applyAlignment="1">
      <alignment horizontal="left" vertical="center"/>
    </xf>
    <xf numFmtId="14" fontId="4" fillId="0" borderId="29" xfId="0" applyNumberFormat="1" applyFont="1" applyBorder="1" applyAlignment="1">
      <alignment horizontal="center" vertical="center"/>
    </xf>
    <xf numFmtId="14" fontId="4" fillId="0" borderId="0" xfId="0" applyNumberFormat="1" applyFont="1" applyBorder="1" applyAlignment="1">
      <alignment horizontal="center" vertical="center"/>
    </xf>
    <xf numFmtId="20" fontId="15" fillId="0" borderId="56" xfId="0" applyNumberFormat="1" applyFont="1" applyBorder="1" applyAlignment="1">
      <alignment horizontal="center" vertical="center"/>
    </xf>
    <xf numFmtId="20" fontId="15" fillId="0" borderId="57" xfId="0" applyNumberFormat="1" applyFont="1" applyBorder="1" applyAlignment="1">
      <alignment horizontal="center" vertical="center"/>
    </xf>
    <xf numFmtId="3" fontId="12" fillId="2" borderId="36" xfId="0" applyNumberFormat="1" applyFont="1" applyFill="1" applyBorder="1" applyAlignment="1">
      <alignment horizontal="center" vertical="center"/>
    </xf>
    <xf numFmtId="3" fontId="12" fillId="2" borderId="37" xfId="0" applyNumberFormat="1" applyFont="1" applyFill="1" applyBorder="1" applyAlignment="1">
      <alignment horizontal="center" vertical="center"/>
    </xf>
    <xf numFmtId="0" fontId="3" fillId="2" borderId="0" xfId="0" applyFont="1" applyFill="1" applyBorder="1" applyAlignment="1">
      <alignment horizontal="left" wrapText="1"/>
    </xf>
    <xf numFmtId="0" fontId="2" fillId="2" borderId="73" xfId="0" applyFont="1" applyFill="1" applyBorder="1" applyAlignment="1">
      <alignment horizontal="left" vertical="center" wrapText="1"/>
    </xf>
    <xf numFmtId="0" fontId="2" fillId="2" borderId="74"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0" fontId="6" fillId="2" borderId="0" xfId="0" applyFont="1" applyFill="1" applyAlignment="1">
      <alignment horizontal="center" vertical="center"/>
    </xf>
    <xf numFmtId="0" fontId="2" fillId="2" borderId="0" xfId="0" applyFont="1" applyFill="1" applyBorder="1" applyAlignment="1">
      <alignment horizontal="lef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5" fillId="0" borderId="24" xfId="2" applyBorder="1" applyAlignment="1" applyProtection="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12" fillId="2" borderId="0" xfId="0" applyFont="1" applyFill="1" applyBorder="1" applyAlignment="1">
      <alignment horizontal="left" wrapText="1"/>
    </xf>
    <xf numFmtId="0" fontId="12" fillId="2" borderId="0" xfId="0" applyFont="1" applyFill="1" applyBorder="1" applyAlignment="1">
      <alignment horizontal="left"/>
    </xf>
    <xf numFmtId="0" fontId="2" fillId="2" borderId="62"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5" fillId="0" borderId="10" xfId="2" applyFont="1" applyBorder="1" applyAlignment="1" applyProtection="1">
      <alignment horizontal="center" vertical="center"/>
    </xf>
    <xf numFmtId="0" fontId="15" fillId="0" borderId="8" xfId="2" applyFont="1" applyBorder="1" applyAlignment="1" applyProtection="1">
      <alignment horizontal="center" vertical="center"/>
    </xf>
    <xf numFmtId="0" fontId="15" fillId="0" borderId="9" xfId="2" applyFont="1" applyBorder="1" applyAlignment="1" applyProtection="1">
      <alignment horizontal="center" vertical="center"/>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6" xfId="0" applyFont="1" applyFill="1" applyBorder="1" applyAlignment="1">
      <alignment horizontal="center" vertical="center"/>
    </xf>
    <xf numFmtId="0" fontId="4" fillId="3" borderId="14" xfId="0" applyFont="1" applyFill="1" applyBorder="1" applyAlignment="1">
      <alignment horizontal="center" vertical="center"/>
    </xf>
    <xf numFmtId="0" fontId="15" fillId="0" borderId="60" xfId="0" applyFont="1" applyBorder="1" applyAlignment="1">
      <alignment horizontal="center" vertical="center"/>
    </xf>
    <xf numFmtId="0" fontId="15" fillId="0" borderId="19" xfId="0" applyFont="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0" xfId="2" applyFont="1" applyBorder="1" applyAlignment="1" applyProtection="1">
      <alignment horizontal="center" vertical="center"/>
    </xf>
    <xf numFmtId="0" fontId="3" fillId="0" borderId="8" xfId="2" applyFont="1" applyBorder="1" applyAlignment="1" applyProtection="1">
      <alignment horizontal="center" vertical="center"/>
    </xf>
    <xf numFmtId="0" fontId="3" fillId="0" borderId="9" xfId="2" applyFont="1" applyBorder="1" applyAlignment="1" applyProtection="1">
      <alignment horizontal="center" vertical="center"/>
    </xf>
    <xf numFmtId="0" fontId="5" fillId="0" borderId="10" xfId="2" applyBorder="1" applyAlignment="1" applyProtection="1">
      <alignment horizontal="center" vertical="center"/>
    </xf>
    <xf numFmtId="0" fontId="5" fillId="0" borderId="8" xfId="2" applyBorder="1" applyAlignment="1" applyProtection="1">
      <alignment horizontal="center" vertical="center"/>
    </xf>
    <xf numFmtId="0" fontId="5" fillId="0" borderId="11" xfId="2" applyBorder="1" applyAlignment="1" applyProtection="1">
      <alignment horizontal="center" vertical="center"/>
    </xf>
    <xf numFmtId="0" fontId="7" fillId="2" borderId="0" xfId="0" applyFont="1" applyFill="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3" fontId="15" fillId="0" borderId="10" xfId="0" applyNumberFormat="1" applyFont="1" applyBorder="1" applyAlignment="1">
      <alignment horizontal="center" vertical="center"/>
    </xf>
    <xf numFmtId="3" fontId="15" fillId="0" borderId="8" xfId="0" applyNumberFormat="1" applyFont="1" applyBorder="1" applyAlignment="1">
      <alignment horizontal="center" vertical="center"/>
    </xf>
    <xf numFmtId="3" fontId="15" fillId="0" borderId="9" xfId="0" applyNumberFormat="1" applyFont="1" applyBorder="1" applyAlignment="1">
      <alignment horizontal="center" vertical="center"/>
    </xf>
    <xf numFmtId="14" fontId="15" fillId="2" borderId="10" xfId="0" applyNumberFormat="1" applyFont="1" applyFill="1" applyBorder="1" applyAlignment="1">
      <alignment horizontal="center" vertical="center"/>
    </xf>
    <xf numFmtId="14" fontId="15" fillId="2" borderId="8" xfId="0" applyNumberFormat="1" applyFont="1" applyFill="1" applyBorder="1" applyAlignment="1">
      <alignment horizontal="center" vertical="center"/>
    </xf>
    <xf numFmtId="14" fontId="15" fillId="2" borderId="9" xfId="0" applyNumberFormat="1" applyFont="1" applyFill="1" applyBorder="1" applyAlignment="1">
      <alignment horizontal="center" vertical="center"/>
    </xf>
    <xf numFmtId="0" fontId="15"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1" xfId="0" applyFont="1" applyFill="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wrapText="1"/>
    </xf>
    <xf numFmtId="4" fontId="15" fillId="2" borderId="56" xfId="0" applyNumberFormat="1" applyFont="1" applyFill="1" applyBorder="1" applyAlignment="1">
      <alignment horizontal="center" vertical="center"/>
    </xf>
    <xf numFmtId="0" fontId="18" fillId="0" borderId="26" xfId="0" applyFont="1" applyBorder="1" applyAlignment="1">
      <alignment horizontal="left"/>
    </xf>
    <xf numFmtId="0" fontId="18" fillId="0" borderId="27" xfId="0" applyFont="1" applyBorder="1" applyAlignment="1">
      <alignment horizontal="left"/>
    </xf>
    <xf numFmtId="0" fontId="18" fillId="0" borderId="28" xfId="0" applyFont="1" applyBorder="1" applyAlignment="1">
      <alignment horizontal="left"/>
    </xf>
    <xf numFmtId="0" fontId="4" fillId="2" borderId="29" xfId="0" applyFont="1" applyFill="1" applyBorder="1" applyAlignment="1">
      <alignment horizontal="left" vertical="center"/>
    </xf>
    <xf numFmtId="0" fontId="4" fillId="2" borderId="0" xfId="0" applyFont="1" applyFill="1" applyBorder="1" applyAlignment="1">
      <alignment horizontal="left" vertical="center"/>
    </xf>
    <xf numFmtId="0" fontId="4" fillId="2" borderId="30" xfId="0" applyFont="1" applyFill="1" applyBorder="1" applyAlignment="1">
      <alignment horizontal="left" vertical="center"/>
    </xf>
    <xf numFmtId="0" fontId="10" fillId="2" borderId="1" xfId="0" applyFont="1" applyFill="1" applyBorder="1" applyAlignment="1">
      <alignment horizontal="right"/>
    </xf>
    <xf numFmtId="0" fontId="10" fillId="2" borderId="32" xfId="0" applyFont="1" applyFill="1" applyBorder="1" applyAlignment="1">
      <alignment horizontal="right"/>
    </xf>
    <xf numFmtId="1" fontId="4" fillId="2" borderId="37" xfId="1" applyNumberFormat="1" applyFont="1" applyFill="1" applyBorder="1" applyAlignment="1">
      <alignment horizontal="center" vertical="center"/>
    </xf>
    <xf numFmtId="0" fontId="4" fillId="0" borderId="60" xfId="0" applyFont="1" applyBorder="1" applyAlignment="1">
      <alignment horizontal="center" vertical="center"/>
    </xf>
    <xf numFmtId="0" fontId="4" fillId="0" borderId="20" xfId="0" applyFont="1" applyBorder="1" applyAlignment="1">
      <alignment horizontal="center"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3" fillId="2" borderId="0" xfId="0" applyFont="1" applyFill="1" applyBorder="1" applyAlignment="1">
      <alignment horizontal="center"/>
    </xf>
    <xf numFmtId="0" fontId="3" fillId="2" borderId="51" xfId="0" applyFont="1" applyFill="1" applyBorder="1" applyAlignment="1">
      <alignment horizontal="center"/>
    </xf>
    <xf numFmtId="0" fontId="4" fillId="2" borderId="0"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 xfId="0" applyFont="1" applyFill="1" applyBorder="1" applyAlignment="1">
      <alignment horizontal="left" vertical="center"/>
    </xf>
    <xf numFmtId="0" fontId="4" fillId="2" borderId="32" xfId="0" applyFont="1" applyFill="1" applyBorder="1" applyAlignment="1">
      <alignment horizontal="left"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5" fillId="2" borderId="57" xfId="0" applyFont="1" applyFill="1" applyBorder="1" applyAlignment="1">
      <alignment horizontal="center" vertical="center"/>
    </xf>
    <xf numFmtId="1" fontId="15" fillId="2" borderId="56" xfId="0" applyNumberFormat="1" applyFont="1" applyFill="1" applyBorder="1" applyAlignment="1">
      <alignment horizontal="center" vertical="center"/>
    </xf>
    <xf numFmtId="1" fontId="15" fillId="2" borderId="57" xfId="0" applyNumberFormat="1" applyFont="1" applyFill="1" applyBorder="1" applyAlignment="1">
      <alignment horizontal="center" vertical="center"/>
    </xf>
    <xf numFmtId="2" fontId="15" fillId="2" borderId="60" xfId="1" applyNumberFormat="1" applyFont="1" applyFill="1" applyBorder="1" applyAlignment="1">
      <alignment horizontal="center" vertical="center"/>
    </xf>
    <xf numFmtId="2" fontId="15" fillId="2" borderId="20" xfId="1" applyNumberFormat="1" applyFont="1" applyFill="1" applyBorder="1" applyAlignment="1">
      <alignment horizontal="center" vertical="center"/>
    </xf>
    <xf numFmtId="2" fontId="15" fillId="0" borderId="51" xfId="0" applyNumberFormat="1" applyFont="1" applyBorder="1" applyAlignment="1">
      <alignment horizontal="center" vertical="center"/>
    </xf>
    <xf numFmtId="2" fontId="15" fillId="0" borderId="52" xfId="0" applyNumberFormat="1" applyFont="1" applyBorder="1" applyAlignment="1">
      <alignment horizontal="center" vertical="center"/>
    </xf>
    <xf numFmtId="0" fontId="4" fillId="0" borderId="0" xfId="0" applyFont="1" applyBorder="1" applyAlignment="1">
      <alignment horizontal="center" vertical="center"/>
    </xf>
    <xf numFmtId="0" fontId="4" fillId="0" borderId="30" xfId="0" applyFont="1" applyBorder="1" applyAlignment="1">
      <alignment horizontal="center" vertical="center"/>
    </xf>
    <xf numFmtId="0" fontId="4" fillId="2" borderId="12" xfId="1" applyNumberFormat="1" applyFont="1" applyFill="1" applyBorder="1" applyAlignment="1">
      <alignment horizontal="center" vertical="center"/>
    </xf>
    <xf numFmtId="0" fontId="4" fillId="2" borderId="16" xfId="1" applyNumberFormat="1" applyFont="1" applyFill="1" applyBorder="1" applyAlignment="1">
      <alignment horizontal="center" vertical="center"/>
    </xf>
    <xf numFmtId="164" fontId="15" fillId="2" borderId="67" xfId="0" applyNumberFormat="1" applyFont="1" applyFill="1" applyBorder="1" applyAlignment="1">
      <alignment horizontal="center" vertical="center"/>
    </xf>
    <xf numFmtId="164" fontId="15" fillId="2" borderId="55" xfId="0" applyNumberFormat="1" applyFont="1" applyFill="1" applyBorder="1" applyAlignment="1">
      <alignment horizontal="center" vertical="center"/>
    </xf>
    <xf numFmtId="0" fontId="15" fillId="2" borderId="53" xfId="0" applyNumberFormat="1" applyFont="1" applyFill="1" applyBorder="1" applyAlignment="1">
      <alignment horizontal="center" vertical="center"/>
    </xf>
    <xf numFmtId="0" fontId="15" fillId="2" borderId="55" xfId="0" applyNumberFormat="1" applyFont="1" applyFill="1" applyBorder="1" applyAlignment="1">
      <alignment horizontal="center" vertical="center"/>
    </xf>
    <xf numFmtId="4" fontId="15" fillId="2" borderId="53" xfId="0" applyNumberFormat="1" applyFont="1" applyFill="1" applyBorder="1" applyAlignment="1">
      <alignment horizontal="center" vertical="center"/>
    </xf>
    <xf numFmtId="4" fontId="15" fillId="2" borderId="55" xfId="0" applyNumberFormat="1" applyFont="1" applyFill="1" applyBorder="1" applyAlignment="1">
      <alignment horizontal="center" vertical="center"/>
    </xf>
  </cellXfs>
  <cellStyles count="4">
    <cellStyle name="Hiperlink" xfId="2" builtinId="8"/>
    <cellStyle name="Normal" xfId="0" builtinId="0"/>
    <cellStyle name="Vírgula" xfId="1" builtinId="3"/>
    <cellStyle name="Vírgul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2</xdr:row>
      <xdr:rowOff>219075</xdr:rowOff>
    </xdr:to>
    <xdr:pic>
      <xdr:nvPicPr>
        <xdr:cNvPr id="2" name="Imagem 4" descr="SEME_COR_CMYK_AI-0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38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311305</xdr:colOff>
      <xdr:row>0</xdr:row>
      <xdr:rowOff>0</xdr:rowOff>
    </xdr:from>
    <xdr:to>
      <xdr:col>14</xdr:col>
      <xdr:colOff>47626</xdr:colOff>
      <xdr:row>1</xdr:row>
      <xdr:rowOff>85725</xdr:rowOff>
    </xdr:to>
    <xdr:pic>
      <xdr:nvPicPr>
        <xdr:cNvPr id="3" name="Imagem 1" descr="NOVO LOGO - BUTANTATKD.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3130" y="0"/>
          <a:ext cx="1498446"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333375</xdr:colOff>
      <xdr:row>29</xdr:row>
      <xdr:rowOff>313896</xdr:rowOff>
    </xdr:from>
    <xdr:to>
      <xdr:col>13</xdr:col>
      <xdr:colOff>314325</xdr:colOff>
      <xdr:row>29</xdr:row>
      <xdr:rowOff>1735868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0" y="20049696"/>
          <a:ext cx="1390650" cy="1421972"/>
        </a:xfrm>
        <a:prstGeom prst="rect">
          <a:avLst/>
        </a:prstGeom>
      </xdr:spPr>
    </xdr:pic>
    <xdr:clientData/>
  </xdr:twoCellAnchor>
  <xdr:twoCellAnchor editAs="oneCell">
    <xdr:from>
      <xdr:col>10</xdr:col>
      <xdr:colOff>19050</xdr:colOff>
      <xdr:row>47</xdr:row>
      <xdr:rowOff>136568</xdr:rowOff>
    </xdr:from>
    <xdr:to>
      <xdr:col>13</xdr:col>
      <xdr:colOff>190500</xdr:colOff>
      <xdr:row>47</xdr:row>
      <xdr:rowOff>1392967</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43300" y="25225418"/>
          <a:ext cx="1228725" cy="1256399"/>
        </a:xfrm>
        <a:prstGeom prst="rect">
          <a:avLst/>
        </a:prstGeom>
      </xdr:spPr>
    </xdr:pic>
    <xdr:clientData/>
  </xdr:twoCellAnchor>
  <xdr:twoCellAnchor editAs="oneCell">
    <xdr:from>
      <xdr:col>9</xdr:col>
      <xdr:colOff>161926</xdr:colOff>
      <xdr:row>115</xdr:row>
      <xdr:rowOff>133350</xdr:rowOff>
    </xdr:from>
    <xdr:to>
      <xdr:col>14</xdr:col>
      <xdr:colOff>19051</xdr:colOff>
      <xdr:row>115</xdr:row>
      <xdr:rowOff>1789070</xdr:rowOff>
    </xdr:to>
    <xdr:pic>
      <xdr:nvPicPr>
        <xdr:cNvPr id="7" name="Imagem 6">
          <a:extLst>
            <a:ext uri="{FF2B5EF4-FFF2-40B4-BE49-F238E27FC236}">
              <a16:creationId xmlns:a16="http://schemas.microsoft.com/office/drawing/2014/main" id="{FCAB8431-CECD-4C5D-8584-361CC39434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1" y="59283600"/>
          <a:ext cx="1619250" cy="165572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dersontoledo_390@hotm.com" TargetMode="External"/><Relationship Id="rId2" Type="http://schemas.openxmlformats.org/officeDocument/2006/relationships/hyperlink" Target="mailto:taekwondopenha@gmail.com" TargetMode="External"/><Relationship Id="rId1" Type="http://schemas.openxmlformats.org/officeDocument/2006/relationships/hyperlink" Target="http://futebolpaulista.com.b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election activeCell="AD8" sqref="AD8"/>
    </sheetView>
  </sheetViews>
  <sheetFormatPr defaultRowHeight="15" x14ac:dyDescent="0.25"/>
  <cols>
    <col min="1" max="16" width="5.28515625" customWidth="1"/>
    <col min="17" max="18" width="5.7109375" customWidth="1"/>
    <col min="19" max="20" width="5.28515625" customWidth="1"/>
    <col min="21" max="22" width="5.7109375" customWidth="1"/>
    <col min="23" max="24" width="5.28515625" customWidth="1"/>
  </cols>
  <sheetData>
    <row r="1" spans="1:24" ht="18" customHeight="1" x14ac:dyDescent="0.25">
      <c r="A1" s="1"/>
      <c r="B1" s="1"/>
      <c r="C1" s="1"/>
      <c r="D1" s="1"/>
      <c r="E1" s="27"/>
      <c r="F1" s="112" t="s">
        <v>82</v>
      </c>
      <c r="G1" s="113"/>
      <c r="H1" s="113"/>
      <c r="I1" s="113"/>
      <c r="J1" s="113"/>
      <c r="K1" s="113"/>
      <c r="L1" s="113"/>
      <c r="M1" s="113"/>
      <c r="N1" s="113"/>
      <c r="O1" s="113"/>
      <c r="P1" s="113"/>
      <c r="Q1" s="113"/>
      <c r="R1" s="113"/>
      <c r="S1" s="113"/>
      <c r="T1" s="113"/>
      <c r="U1" s="113"/>
      <c r="V1" s="113"/>
      <c r="W1" s="113"/>
      <c r="X1" s="113"/>
    </row>
    <row r="2" spans="1:24" ht="18" customHeight="1" x14ac:dyDescent="0.25">
      <c r="A2" s="1"/>
      <c r="B2" s="1"/>
      <c r="C2" s="1"/>
      <c r="D2" s="1"/>
      <c r="E2" s="27"/>
      <c r="F2" s="114" t="s">
        <v>83</v>
      </c>
      <c r="G2" s="115"/>
      <c r="H2" s="115"/>
      <c r="I2" s="115"/>
      <c r="J2" s="115"/>
      <c r="K2" s="115"/>
      <c r="L2" s="115"/>
      <c r="M2" s="115"/>
      <c r="N2" s="115"/>
      <c r="O2" s="115"/>
      <c r="P2" s="115"/>
      <c r="Q2" s="115"/>
      <c r="R2" s="115"/>
      <c r="S2" s="115"/>
      <c r="T2" s="115"/>
      <c r="U2" s="115"/>
      <c r="V2" s="115"/>
      <c r="W2" s="115"/>
      <c r="X2" s="115"/>
    </row>
    <row r="3" spans="1:24" ht="18" customHeight="1" x14ac:dyDescent="0.25">
      <c r="A3" s="1"/>
      <c r="B3" s="1"/>
      <c r="C3" s="1"/>
      <c r="D3" s="1"/>
      <c r="E3" s="27"/>
      <c r="F3" s="106" t="s">
        <v>118</v>
      </c>
      <c r="G3" s="107"/>
      <c r="H3" s="107"/>
      <c r="I3" s="107"/>
      <c r="J3" s="107"/>
      <c r="K3" s="107"/>
      <c r="L3" s="107"/>
      <c r="M3" s="107"/>
      <c r="N3" s="107"/>
      <c r="O3" s="107"/>
      <c r="P3" s="107"/>
      <c r="Q3" s="107"/>
      <c r="R3" s="107"/>
      <c r="S3" s="107"/>
      <c r="T3" s="107"/>
      <c r="U3" s="107"/>
      <c r="V3" s="107"/>
      <c r="W3" s="107"/>
      <c r="X3" s="107"/>
    </row>
    <row r="4" spans="1:24" ht="18" customHeight="1" x14ac:dyDescent="0.25">
      <c r="A4" s="1"/>
      <c r="B4" s="1"/>
      <c r="C4" s="1"/>
      <c r="D4" s="1"/>
      <c r="E4" s="1"/>
      <c r="F4" s="1"/>
      <c r="G4" s="1"/>
      <c r="H4" s="1"/>
      <c r="I4" s="1"/>
      <c r="J4" s="1"/>
      <c r="K4" s="1"/>
      <c r="L4" s="1"/>
      <c r="M4" s="1"/>
      <c r="N4" s="1"/>
      <c r="O4" s="1"/>
      <c r="P4" s="1"/>
      <c r="Q4" s="1"/>
      <c r="R4" s="1"/>
      <c r="S4" s="1"/>
      <c r="T4" s="1"/>
      <c r="U4" s="1"/>
      <c r="V4" s="1"/>
      <c r="W4" s="1"/>
      <c r="X4" s="1"/>
    </row>
    <row r="5" spans="1:24" ht="24.95" customHeight="1" x14ac:dyDescent="0.25">
      <c r="A5" s="109" t="s">
        <v>84</v>
      </c>
      <c r="B5" s="109"/>
      <c r="C5" s="109"/>
      <c r="D5" s="109"/>
      <c r="E5" s="109"/>
      <c r="F5" s="109"/>
      <c r="G5" s="109"/>
      <c r="H5" s="109"/>
      <c r="I5" s="109"/>
      <c r="J5" s="109"/>
      <c r="K5" s="109"/>
      <c r="L5" s="109"/>
      <c r="M5" s="109"/>
      <c r="N5" s="109"/>
      <c r="O5" s="109"/>
      <c r="P5" s="109"/>
      <c r="Q5" s="109"/>
      <c r="R5" s="109"/>
      <c r="S5" s="109"/>
      <c r="T5" s="109"/>
      <c r="U5" s="109"/>
      <c r="V5" s="109"/>
      <c r="W5" s="109"/>
      <c r="X5" s="109"/>
    </row>
    <row r="6" spans="1:24" ht="24.95" customHeight="1" x14ac:dyDescent="0.25">
      <c r="A6" s="110" t="s">
        <v>102</v>
      </c>
      <c r="B6" s="110"/>
      <c r="C6" s="110"/>
      <c r="D6" s="110"/>
      <c r="E6" s="110"/>
      <c r="F6" s="110"/>
      <c r="G6" s="110"/>
      <c r="H6" s="110"/>
      <c r="I6" s="110"/>
      <c r="J6" s="110"/>
      <c r="K6" s="110"/>
      <c r="L6" s="110"/>
      <c r="M6" s="110"/>
      <c r="N6" s="110"/>
      <c r="O6" s="110"/>
      <c r="P6" s="110"/>
      <c r="Q6" s="110"/>
      <c r="R6" s="110"/>
      <c r="S6" s="110"/>
      <c r="T6" s="110"/>
      <c r="U6" s="110"/>
      <c r="V6" s="110"/>
      <c r="W6" s="110"/>
      <c r="X6" s="110"/>
    </row>
    <row r="7" spans="1:24" ht="24.95" customHeight="1" x14ac:dyDescent="0.25">
      <c r="A7" s="110" t="s">
        <v>103</v>
      </c>
      <c r="B7" s="110"/>
      <c r="C7" s="110"/>
      <c r="D7" s="110"/>
      <c r="E7" s="110"/>
      <c r="F7" s="110"/>
      <c r="G7" s="110"/>
      <c r="H7" s="110"/>
      <c r="I7" s="110"/>
      <c r="J7" s="110"/>
      <c r="K7" s="110"/>
      <c r="L7" s="110"/>
      <c r="M7" s="110"/>
      <c r="N7" s="110"/>
      <c r="O7" s="110"/>
      <c r="P7" s="110"/>
      <c r="Q7" s="110"/>
      <c r="R7" s="110"/>
      <c r="S7" s="110"/>
      <c r="T7" s="110"/>
      <c r="U7" s="110"/>
      <c r="V7" s="110"/>
      <c r="W7" s="110"/>
      <c r="X7" s="110"/>
    </row>
    <row r="8" spans="1:24" ht="24.95" customHeight="1" x14ac:dyDescent="0.25">
      <c r="A8" s="108" t="s">
        <v>104</v>
      </c>
      <c r="B8" s="108"/>
      <c r="C8" s="108"/>
      <c r="D8" s="108"/>
      <c r="E8" s="108"/>
      <c r="F8" s="108"/>
      <c r="G8" s="108"/>
      <c r="H8" s="108"/>
      <c r="I8" s="108"/>
      <c r="J8" s="108"/>
      <c r="K8" s="108"/>
      <c r="L8" s="108"/>
      <c r="M8" s="108"/>
      <c r="N8" s="108"/>
      <c r="O8" s="108"/>
      <c r="P8" s="108"/>
      <c r="Q8" s="108"/>
      <c r="R8" s="108"/>
      <c r="S8" s="108"/>
      <c r="T8" s="108"/>
      <c r="U8" s="108"/>
      <c r="V8" s="108"/>
      <c r="W8" s="108"/>
      <c r="X8" s="108"/>
    </row>
    <row r="9" spans="1:24" ht="24.95" customHeight="1" x14ac:dyDescent="0.25">
      <c r="A9" s="110" t="s">
        <v>105</v>
      </c>
      <c r="B9" s="110"/>
      <c r="C9" s="110"/>
      <c r="D9" s="110"/>
      <c r="E9" s="110"/>
      <c r="F9" s="110"/>
      <c r="G9" s="110"/>
      <c r="H9" s="110"/>
      <c r="I9" s="110"/>
      <c r="J9" s="110"/>
      <c r="K9" s="110"/>
      <c r="L9" s="110"/>
      <c r="M9" s="110"/>
      <c r="N9" s="110"/>
      <c r="O9" s="110"/>
      <c r="P9" s="110"/>
      <c r="Q9" s="110"/>
      <c r="R9" s="110"/>
      <c r="S9" s="110"/>
      <c r="T9" s="110"/>
      <c r="U9" s="110"/>
      <c r="V9" s="110"/>
      <c r="W9" s="110"/>
      <c r="X9" s="110"/>
    </row>
    <row r="10" spans="1:24" ht="24.95" customHeight="1" x14ac:dyDescent="0.25">
      <c r="A10" s="110" t="s">
        <v>106</v>
      </c>
      <c r="B10" s="110"/>
      <c r="C10" s="110"/>
      <c r="D10" s="110"/>
      <c r="E10" s="110"/>
      <c r="F10" s="110"/>
      <c r="G10" s="110"/>
      <c r="H10" s="110"/>
      <c r="I10" s="110"/>
      <c r="J10" s="110"/>
      <c r="K10" s="110"/>
      <c r="L10" s="110"/>
      <c r="M10" s="110"/>
      <c r="N10" s="110"/>
      <c r="O10" s="110"/>
      <c r="P10" s="110"/>
      <c r="Q10" s="110"/>
      <c r="R10" s="110"/>
      <c r="S10" s="110"/>
      <c r="T10" s="110"/>
      <c r="U10" s="110"/>
      <c r="V10" s="110"/>
      <c r="W10" s="110"/>
      <c r="X10" s="110"/>
    </row>
    <row r="11" spans="1:24" ht="42" customHeight="1" x14ac:dyDescent="0.25">
      <c r="A11" s="110" t="s">
        <v>107</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row>
    <row r="12" spans="1:24" ht="53.25" customHeight="1" x14ac:dyDescent="0.25">
      <c r="A12" s="110" t="s">
        <v>117</v>
      </c>
      <c r="B12" s="110"/>
      <c r="C12" s="110"/>
      <c r="D12" s="110"/>
      <c r="E12" s="110"/>
      <c r="F12" s="110"/>
      <c r="G12" s="110"/>
      <c r="H12" s="110"/>
      <c r="I12" s="110"/>
      <c r="J12" s="110"/>
      <c r="K12" s="110"/>
      <c r="L12" s="110"/>
      <c r="M12" s="110"/>
      <c r="N12" s="110"/>
      <c r="O12" s="110"/>
      <c r="P12" s="110"/>
      <c r="Q12" s="110"/>
      <c r="R12" s="110"/>
      <c r="S12" s="110"/>
      <c r="T12" s="110"/>
      <c r="U12" s="110"/>
      <c r="V12" s="110"/>
      <c r="W12" s="110"/>
      <c r="X12" s="110"/>
    </row>
    <row r="13" spans="1:24" ht="24.95" customHeight="1" x14ac:dyDescent="0.25">
      <c r="A13" s="111" t="s">
        <v>108</v>
      </c>
      <c r="B13" s="111"/>
      <c r="C13" s="111"/>
      <c r="D13" s="111"/>
      <c r="E13" s="111"/>
      <c r="F13" s="111"/>
      <c r="G13" s="111"/>
      <c r="H13" s="111"/>
      <c r="I13" s="111"/>
      <c r="J13" s="111"/>
      <c r="K13" s="27"/>
      <c r="L13" s="27"/>
      <c r="M13" s="27"/>
      <c r="N13" s="27"/>
      <c r="O13" s="27"/>
      <c r="P13" s="27"/>
      <c r="Q13" s="27"/>
      <c r="R13" s="27"/>
      <c r="S13" s="27"/>
      <c r="T13" s="27"/>
      <c r="U13" s="27"/>
      <c r="V13" s="27"/>
      <c r="W13" s="27"/>
      <c r="X13" s="27"/>
    </row>
    <row r="14" spans="1:24" ht="24.95" customHeight="1" x14ac:dyDescent="0.25">
      <c r="A14" s="111" t="s">
        <v>85</v>
      </c>
      <c r="B14" s="111"/>
      <c r="C14" s="111"/>
      <c r="D14" s="111"/>
      <c r="E14" s="111"/>
      <c r="F14" s="111"/>
      <c r="G14" s="111"/>
      <c r="H14" s="111"/>
      <c r="I14" s="111"/>
      <c r="J14" s="111"/>
      <c r="K14" s="27"/>
      <c r="L14" s="27"/>
      <c r="M14" s="27"/>
      <c r="N14" s="27"/>
      <c r="O14" s="27"/>
      <c r="P14" s="27"/>
      <c r="Q14" s="27"/>
      <c r="R14" s="27"/>
      <c r="S14" s="27"/>
      <c r="T14" s="27"/>
      <c r="U14" s="27"/>
      <c r="V14" s="27"/>
      <c r="W14" s="27"/>
      <c r="X14" s="27"/>
    </row>
    <row r="15" spans="1:24" ht="24.95" customHeight="1" x14ac:dyDescent="0.25">
      <c r="A15" s="111" t="s">
        <v>86</v>
      </c>
      <c r="B15" s="111"/>
      <c r="C15" s="111"/>
      <c r="D15" s="111"/>
      <c r="E15" s="111"/>
      <c r="F15" s="111"/>
      <c r="G15" s="111"/>
      <c r="H15" s="111"/>
      <c r="I15" s="111"/>
      <c r="J15" s="111"/>
      <c r="K15" s="27"/>
      <c r="L15" s="27"/>
      <c r="M15" s="27"/>
      <c r="N15" s="27"/>
      <c r="O15" s="27"/>
      <c r="P15" s="27"/>
      <c r="Q15" s="27"/>
      <c r="R15" s="27"/>
      <c r="S15" s="27"/>
      <c r="T15" s="27"/>
      <c r="U15" s="27"/>
      <c r="V15" s="27"/>
      <c r="W15" s="27"/>
      <c r="X15" s="27"/>
    </row>
    <row r="16" spans="1:24" ht="24.95" customHeight="1" x14ac:dyDescent="0.25">
      <c r="A16" s="111" t="s">
        <v>87</v>
      </c>
      <c r="B16" s="111"/>
      <c r="C16" s="111"/>
      <c r="D16" s="111"/>
      <c r="E16" s="111"/>
      <c r="F16" s="111"/>
      <c r="G16" s="111"/>
      <c r="H16" s="111"/>
      <c r="I16" s="111"/>
      <c r="J16" s="111"/>
      <c r="K16" s="27"/>
      <c r="L16" s="27"/>
      <c r="M16" s="27"/>
      <c r="N16" s="27"/>
      <c r="O16" s="27"/>
      <c r="P16" s="27"/>
      <c r="Q16" s="27"/>
      <c r="R16" s="27"/>
      <c r="S16" s="27"/>
      <c r="T16" s="27"/>
      <c r="U16" s="27"/>
      <c r="V16" s="27"/>
      <c r="W16" s="27"/>
      <c r="X16" s="27"/>
    </row>
    <row r="17" spans="1:24" ht="24.95" customHeight="1" x14ac:dyDescent="0.25">
      <c r="A17" s="111" t="s">
        <v>88</v>
      </c>
      <c r="B17" s="111"/>
      <c r="C17" s="111"/>
      <c r="D17" s="111"/>
      <c r="E17" s="111"/>
      <c r="F17" s="111"/>
      <c r="G17" s="111"/>
      <c r="H17" s="111"/>
      <c r="I17" s="111"/>
      <c r="J17" s="111"/>
      <c r="K17" s="27"/>
      <c r="L17" s="27"/>
      <c r="M17" s="27"/>
      <c r="N17" s="27"/>
      <c r="O17" s="27"/>
      <c r="P17" s="27"/>
      <c r="Q17" s="27"/>
      <c r="R17" s="27"/>
      <c r="S17" s="27"/>
      <c r="T17" s="27"/>
      <c r="U17" s="27"/>
      <c r="V17" s="27"/>
      <c r="W17" s="27"/>
      <c r="X17" s="27"/>
    </row>
    <row r="18" spans="1:24" ht="24.95" customHeight="1" x14ac:dyDescent="0.25">
      <c r="A18" s="111" t="s">
        <v>89</v>
      </c>
      <c r="B18" s="111"/>
      <c r="C18" s="111"/>
      <c r="D18" s="111"/>
      <c r="E18" s="111"/>
      <c r="F18" s="111"/>
      <c r="G18" s="111"/>
      <c r="H18" s="111"/>
      <c r="I18" s="111"/>
      <c r="J18" s="111"/>
      <c r="K18" s="27"/>
      <c r="L18" s="27"/>
      <c r="M18" s="27"/>
      <c r="N18" s="27"/>
      <c r="O18" s="27"/>
      <c r="P18" s="27"/>
      <c r="Q18" s="27"/>
      <c r="R18" s="27"/>
      <c r="S18" s="27"/>
      <c r="T18" s="27"/>
      <c r="U18" s="27"/>
      <c r="V18" s="27"/>
      <c r="W18" s="27"/>
      <c r="X18" s="27"/>
    </row>
    <row r="19" spans="1:24" ht="24.95" customHeight="1" x14ac:dyDescent="0.25">
      <c r="A19" s="111" t="s">
        <v>90</v>
      </c>
      <c r="B19" s="111"/>
      <c r="C19" s="111"/>
      <c r="D19" s="111"/>
      <c r="E19" s="111"/>
      <c r="F19" s="111"/>
      <c r="G19" s="111"/>
      <c r="H19" s="111"/>
      <c r="I19" s="111"/>
      <c r="J19" s="111"/>
      <c r="K19" s="27"/>
      <c r="L19" s="27"/>
      <c r="M19" s="27"/>
      <c r="N19" s="27"/>
      <c r="O19" s="27"/>
      <c r="P19" s="27"/>
      <c r="Q19" s="27"/>
      <c r="R19" s="27"/>
      <c r="S19" s="27"/>
      <c r="T19" s="27"/>
      <c r="U19" s="27"/>
      <c r="V19" s="27"/>
      <c r="W19" s="27"/>
      <c r="X19" s="27"/>
    </row>
    <row r="20" spans="1:24" ht="24.95" customHeight="1" x14ac:dyDescent="0.25">
      <c r="A20" s="111" t="s">
        <v>91</v>
      </c>
      <c r="B20" s="111"/>
      <c r="C20" s="111"/>
      <c r="D20" s="111"/>
      <c r="E20" s="111"/>
      <c r="F20" s="111"/>
      <c r="G20" s="111"/>
      <c r="H20" s="111"/>
      <c r="I20" s="111"/>
      <c r="J20" s="111"/>
      <c r="K20" s="27"/>
      <c r="L20" s="27"/>
      <c r="M20" s="27"/>
      <c r="N20" s="27"/>
      <c r="O20" s="27"/>
      <c r="P20" s="27"/>
      <c r="Q20" s="27"/>
      <c r="R20" s="27"/>
      <c r="S20" s="27"/>
      <c r="T20" s="27"/>
      <c r="U20" s="27"/>
      <c r="V20" s="27"/>
      <c r="W20" s="27"/>
      <c r="X20" s="27"/>
    </row>
    <row r="21" spans="1:24" ht="24.95" customHeight="1" x14ac:dyDescent="0.25">
      <c r="A21" s="111" t="s">
        <v>92</v>
      </c>
      <c r="B21" s="111"/>
      <c r="C21" s="111"/>
      <c r="D21" s="111"/>
      <c r="E21" s="111"/>
      <c r="F21" s="111"/>
      <c r="G21" s="111"/>
      <c r="H21" s="111"/>
      <c r="I21" s="111"/>
      <c r="J21" s="111"/>
      <c r="K21" s="27"/>
      <c r="L21" s="27"/>
      <c r="M21" s="27"/>
      <c r="N21" s="27"/>
      <c r="O21" s="27"/>
      <c r="P21" s="27"/>
      <c r="Q21" s="27"/>
      <c r="R21" s="27"/>
      <c r="S21" s="27"/>
      <c r="T21" s="27"/>
      <c r="U21" s="27"/>
      <c r="V21" s="27"/>
      <c r="W21" s="27"/>
      <c r="X21" s="27"/>
    </row>
    <row r="22" spans="1:24" ht="24.95" customHeight="1" x14ac:dyDescent="0.25">
      <c r="A22" s="111" t="s">
        <v>109</v>
      </c>
      <c r="B22" s="111"/>
      <c r="C22" s="111"/>
      <c r="D22" s="111"/>
      <c r="E22" s="111"/>
      <c r="F22" s="111"/>
      <c r="G22" s="111"/>
      <c r="H22" s="111"/>
      <c r="I22" s="111"/>
      <c r="J22" s="111"/>
      <c r="K22" s="27"/>
      <c r="L22" s="27"/>
      <c r="M22" s="27"/>
      <c r="N22" s="27"/>
      <c r="O22" s="27"/>
      <c r="P22" s="27"/>
      <c r="Q22" s="27"/>
      <c r="R22" s="27"/>
      <c r="S22" s="27"/>
      <c r="T22" s="27"/>
      <c r="U22" s="27"/>
      <c r="V22" s="27"/>
      <c r="W22" s="27"/>
      <c r="X22" s="27"/>
    </row>
    <row r="23" spans="1:24" ht="24.95" customHeight="1" x14ac:dyDescent="0.25">
      <c r="A23" s="111" t="s">
        <v>93</v>
      </c>
      <c r="B23" s="111"/>
      <c r="C23" s="111"/>
      <c r="D23" s="111"/>
      <c r="E23" s="111"/>
      <c r="F23" s="111"/>
      <c r="G23" s="111"/>
      <c r="H23" s="111"/>
      <c r="I23" s="111"/>
      <c r="J23" s="111"/>
      <c r="K23" s="27"/>
      <c r="L23" s="27"/>
      <c r="M23" s="27"/>
      <c r="N23" s="27"/>
      <c r="O23" s="27"/>
      <c r="P23" s="27"/>
      <c r="Q23" s="27"/>
      <c r="R23" s="27"/>
      <c r="S23" s="27"/>
      <c r="T23" s="27"/>
      <c r="U23" s="27"/>
      <c r="V23" s="27"/>
      <c r="W23" s="27"/>
      <c r="X23" s="27"/>
    </row>
    <row r="24" spans="1:24" ht="24.95" customHeight="1" x14ac:dyDescent="0.25">
      <c r="A24" s="111" t="s">
        <v>94</v>
      </c>
      <c r="B24" s="111"/>
      <c r="C24" s="111"/>
      <c r="D24" s="111"/>
      <c r="E24" s="111"/>
      <c r="F24" s="111"/>
      <c r="G24" s="111"/>
      <c r="H24" s="111"/>
      <c r="I24" s="111"/>
      <c r="J24" s="111"/>
      <c r="K24" s="27"/>
      <c r="L24" s="27"/>
      <c r="M24" s="27"/>
      <c r="N24" s="27"/>
      <c r="O24" s="27"/>
      <c r="P24" s="27"/>
      <c r="Q24" s="27"/>
      <c r="R24" s="27"/>
      <c r="S24" s="27"/>
      <c r="T24" s="27"/>
      <c r="U24" s="27"/>
      <c r="V24" s="27"/>
      <c r="W24" s="27"/>
      <c r="X24" s="27"/>
    </row>
    <row r="25" spans="1:24" ht="24.95" customHeight="1" x14ac:dyDescent="0.25">
      <c r="A25" s="111" t="s">
        <v>95</v>
      </c>
      <c r="B25" s="111"/>
      <c r="C25" s="111"/>
      <c r="D25" s="111"/>
      <c r="E25" s="111"/>
      <c r="F25" s="111"/>
      <c r="G25" s="111"/>
      <c r="H25" s="111"/>
      <c r="I25" s="111"/>
      <c r="J25" s="111"/>
      <c r="K25" s="27"/>
      <c r="L25" s="27"/>
      <c r="M25" s="27"/>
      <c r="N25" s="27"/>
      <c r="O25" s="27"/>
      <c r="P25" s="27"/>
      <c r="Q25" s="27"/>
      <c r="R25" s="27"/>
      <c r="S25" s="27"/>
      <c r="T25" s="27"/>
      <c r="U25" s="27"/>
      <c r="V25" s="27"/>
      <c r="W25" s="27"/>
      <c r="X25" s="27"/>
    </row>
    <row r="26" spans="1:24" ht="24.95" customHeight="1" x14ac:dyDescent="0.25">
      <c r="A26" s="111" t="s">
        <v>96</v>
      </c>
      <c r="B26" s="111"/>
      <c r="C26" s="111"/>
      <c r="D26" s="111"/>
      <c r="E26" s="111"/>
      <c r="F26" s="111"/>
      <c r="G26" s="111"/>
      <c r="H26" s="111"/>
      <c r="I26" s="111"/>
      <c r="J26" s="111"/>
      <c r="K26" s="27"/>
      <c r="L26" s="27"/>
      <c r="M26" s="27"/>
      <c r="N26" s="27"/>
      <c r="O26" s="27"/>
      <c r="P26" s="27"/>
      <c r="Q26" s="27"/>
      <c r="R26" s="27"/>
      <c r="S26" s="27"/>
      <c r="T26" s="27"/>
      <c r="U26" s="27"/>
      <c r="V26" s="27"/>
      <c r="W26" s="27"/>
      <c r="X26" s="27"/>
    </row>
    <row r="27" spans="1:24" ht="24.95" customHeight="1" x14ac:dyDescent="0.25">
      <c r="A27" s="111" t="s">
        <v>97</v>
      </c>
      <c r="B27" s="111"/>
      <c r="C27" s="111"/>
      <c r="D27" s="111"/>
      <c r="E27" s="111"/>
      <c r="F27" s="111"/>
      <c r="G27" s="111"/>
      <c r="H27" s="111"/>
      <c r="I27" s="111"/>
      <c r="J27" s="111"/>
      <c r="K27" s="27"/>
      <c r="L27" s="27"/>
      <c r="M27" s="27"/>
      <c r="N27" s="27"/>
      <c r="O27" s="27"/>
      <c r="P27" s="27"/>
      <c r="Q27" s="27"/>
      <c r="R27" s="27"/>
      <c r="S27" s="27"/>
      <c r="T27" s="27"/>
      <c r="U27" s="27"/>
      <c r="V27" s="27"/>
      <c r="W27" s="27"/>
      <c r="X27" s="27"/>
    </row>
    <row r="28" spans="1:24" ht="24.95" customHeight="1" x14ac:dyDescent="0.25">
      <c r="A28" s="111" t="s">
        <v>98</v>
      </c>
      <c r="B28" s="111"/>
      <c r="C28" s="111"/>
      <c r="D28" s="111"/>
      <c r="E28" s="111"/>
      <c r="F28" s="111"/>
      <c r="G28" s="111"/>
      <c r="H28" s="111"/>
      <c r="I28" s="111"/>
      <c r="J28" s="111"/>
      <c r="K28" s="27"/>
      <c r="L28" s="27"/>
      <c r="M28" s="27"/>
      <c r="N28" s="27"/>
      <c r="O28" s="27"/>
      <c r="P28" s="27"/>
      <c r="Q28" s="27"/>
      <c r="R28" s="27"/>
      <c r="S28" s="27"/>
      <c r="T28" s="27"/>
      <c r="U28" s="27"/>
      <c r="V28" s="27"/>
      <c r="W28" s="27"/>
      <c r="X28" s="27"/>
    </row>
    <row r="29" spans="1:24" ht="24.95" customHeight="1" x14ac:dyDescent="0.25">
      <c r="A29" s="111" t="s">
        <v>99</v>
      </c>
      <c r="B29" s="111"/>
      <c r="C29" s="111"/>
      <c r="D29" s="111"/>
      <c r="E29" s="111"/>
      <c r="F29" s="111"/>
      <c r="G29" s="111"/>
      <c r="H29" s="111"/>
      <c r="I29" s="111"/>
      <c r="J29" s="111"/>
      <c r="K29" s="27"/>
      <c r="L29" s="27"/>
      <c r="M29" s="27"/>
      <c r="N29" s="27"/>
      <c r="O29" s="27"/>
      <c r="P29" s="27"/>
      <c r="Q29" s="27"/>
      <c r="R29" s="27"/>
      <c r="S29" s="27"/>
      <c r="T29" s="27"/>
      <c r="U29" s="27"/>
      <c r="V29" s="27"/>
      <c r="W29" s="27"/>
      <c r="X29" s="27"/>
    </row>
    <row r="30" spans="1:24" ht="24.95" customHeight="1" x14ac:dyDescent="0.25">
      <c r="A30" s="111" t="s">
        <v>100</v>
      </c>
      <c r="B30" s="111"/>
      <c r="C30" s="111"/>
      <c r="D30" s="111"/>
      <c r="E30" s="111"/>
      <c r="F30" s="111"/>
      <c r="G30" s="111"/>
      <c r="H30" s="111"/>
      <c r="I30" s="111"/>
      <c r="J30" s="111"/>
      <c r="K30" s="27"/>
      <c r="L30" s="27"/>
      <c r="M30" s="27"/>
      <c r="N30" s="27"/>
      <c r="O30" s="27"/>
      <c r="P30" s="27"/>
      <c r="Q30" s="27"/>
      <c r="R30" s="27"/>
      <c r="S30" s="27"/>
      <c r="T30" s="27"/>
      <c r="U30" s="27"/>
      <c r="V30" s="27"/>
      <c r="W30" s="27"/>
      <c r="X30" s="27"/>
    </row>
    <row r="31" spans="1:24" ht="24.95" customHeight="1" x14ac:dyDescent="0.25">
      <c r="A31" s="111" t="s">
        <v>101</v>
      </c>
      <c r="B31" s="111"/>
      <c r="C31" s="111"/>
      <c r="D31" s="111"/>
      <c r="E31" s="111"/>
      <c r="F31" s="111"/>
      <c r="G31" s="111"/>
      <c r="H31" s="111"/>
      <c r="I31" s="111"/>
      <c r="J31" s="111"/>
      <c r="K31" s="27"/>
      <c r="L31" s="27"/>
      <c r="M31" s="27"/>
      <c r="N31" s="27"/>
      <c r="O31" s="27"/>
      <c r="P31" s="27"/>
      <c r="Q31" s="27"/>
      <c r="R31" s="27"/>
      <c r="S31" s="27"/>
      <c r="T31" s="27"/>
      <c r="U31" s="27"/>
      <c r="V31" s="27"/>
      <c r="W31" s="27"/>
      <c r="X31" s="27"/>
    </row>
    <row r="32" spans="1:24" ht="24.95" customHeight="1" x14ac:dyDescent="0.25">
      <c r="A32" s="108" t="s">
        <v>110</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row>
    <row r="33" spans="1:24" ht="24.95" customHeight="1" x14ac:dyDescent="0.25">
      <c r="A33" s="109" t="s">
        <v>111</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34" spans="1:24" ht="24.95" customHeight="1" x14ac:dyDescent="0.25">
      <c r="A34" s="110" t="s">
        <v>112</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row>
    <row r="35" spans="1:24" ht="24.95" customHeight="1" x14ac:dyDescent="0.25">
      <c r="A35" s="111" t="s">
        <v>113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row>
    <row r="36" spans="1:24" ht="24.95" customHeight="1" x14ac:dyDescent="0.25">
      <c r="A36" s="110" t="s">
        <v>114</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row>
    <row r="37" spans="1:24" ht="24.95" customHeight="1" x14ac:dyDescent="0.25">
      <c r="A37" s="110" t="s">
        <v>115</v>
      </c>
      <c r="B37" s="110"/>
      <c r="C37" s="110"/>
      <c r="D37" s="110"/>
      <c r="E37" s="110"/>
      <c r="F37" s="110"/>
      <c r="G37" s="110"/>
      <c r="H37" s="110"/>
      <c r="I37" s="110"/>
      <c r="J37" s="110"/>
      <c r="K37" s="110"/>
      <c r="L37" s="110"/>
      <c r="M37" s="110"/>
      <c r="N37" s="110"/>
      <c r="O37" s="110"/>
      <c r="P37" s="110"/>
      <c r="Q37" s="110"/>
      <c r="R37" s="110"/>
      <c r="S37" s="110"/>
      <c r="T37" s="110"/>
      <c r="U37" s="110"/>
      <c r="V37" s="110"/>
      <c r="W37" s="110"/>
      <c r="X37" s="110"/>
    </row>
    <row r="38" spans="1:24" ht="24.95" customHeight="1" x14ac:dyDescent="0.25">
      <c r="A38" s="110" t="s">
        <v>116</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row>
    <row r="39" spans="1:24" ht="18"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row>
    <row r="40" spans="1:24"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row>
    <row r="41" spans="1:24"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row>
    <row r="42" spans="1:24"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row>
    <row r="43" spans="1:24"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row>
    <row r="44" spans="1:24"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row>
    <row r="45" spans="1:24"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row>
    <row r="46" spans="1:24"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row>
    <row r="47" spans="1:24"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row>
    <row r="48" spans="1:24"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row>
    <row r="49" spans="1:24"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row>
    <row r="50" spans="1:24"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row>
    <row r="51" spans="1:24"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row>
    <row r="52" spans="1:24"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row>
    <row r="53" spans="1:24"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row>
    <row r="54" spans="1:24"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row>
    <row r="55" spans="1:24"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row>
    <row r="56" spans="1:24"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row>
    <row r="57" spans="1:24"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row>
    <row r="58" spans="1:24"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row>
    <row r="59" spans="1:24"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row>
    <row r="60" spans="1:24"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row>
    <row r="61" spans="1:24"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row>
    <row r="62" spans="1:24"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row>
    <row r="63" spans="1:24"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row>
    <row r="64" spans="1:24"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row>
    <row r="65" spans="1:24"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row>
    <row r="66" spans="1:24"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row>
    <row r="67" spans="1:24"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row>
    <row r="68" spans="1:24"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row>
    <row r="69" spans="1:24"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row>
    <row r="70" spans="1:24"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row>
    <row r="71" spans="1:24"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row>
    <row r="72" spans="1:24"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row>
    <row r="73" spans="1:24"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row>
    <row r="74" spans="1:24"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row>
    <row r="75" spans="1:24"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row>
    <row r="76" spans="1:24"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row>
    <row r="77" spans="1:24"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row>
    <row r="78" spans="1:24"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row>
    <row r="79" spans="1:24"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row>
    <row r="80" spans="1:24"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row>
  </sheetData>
  <mergeCells count="37">
    <mergeCell ref="A11:X11"/>
    <mergeCell ref="A12:X12"/>
    <mergeCell ref="A38:X38"/>
    <mergeCell ref="F1:X1"/>
    <mergeCell ref="F2:X2"/>
    <mergeCell ref="A36:X36"/>
    <mergeCell ref="A37:X37"/>
    <mergeCell ref="A5:X5"/>
    <mergeCell ref="A6:X6"/>
    <mergeCell ref="A7:X7"/>
    <mergeCell ref="A8:X8"/>
    <mergeCell ref="A9:X9"/>
    <mergeCell ref="A10:X10"/>
    <mergeCell ref="A29:J29"/>
    <mergeCell ref="A30:J30"/>
    <mergeCell ref="A31:J31"/>
    <mergeCell ref="A23:J23"/>
    <mergeCell ref="A24:J24"/>
    <mergeCell ref="A25:J25"/>
    <mergeCell ref="A26:J26"/>
    <mergeCell ref="A27:J27"/>
    <mergeCell ref="F3:X3"/>
    <mergeCell ref="A32:X32"/>
    <mergeCell ref="A33:X33"/>
    <mergeCell ref="A34:X34"/>
    <mergeCell ref="A35:X35"/>
    <mergeCell ref="A28:J28"/>
    <mergeCell ref="A17:J17"/>
    <mergeCell ref="A18:J18"/>
    <mergeCell ref="A19:J19"/>
    <mergeCell ref="A20:J20"/>
    <mergeCell ref="A21:J21"/>
    <mergeCell ref="A22:J22"/>
    <mergeCell ref="A13:J13"/>
    <mergeCell ref="A14:J14"/>
    <mergeCell ref="A15:J15"/>
    <mergeCell ref="A16:J16"/>
  </mergeCells>
  <pageMargins left="0.39370078740157483" right="0.19685039370078741" top="0.78740157480314965" bottom="0.59055118110236227" header="0.31496062992125984" footer="0.31496062992125984"/>
  <pageSetup paperSize="9" scale="76"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1"/>
  <sheetViews>
    <sheetView tabSelected="1" view="pageBreakPreview" topLeftCell="A171" zoomScaleNormal="100" zoomScaleSheetLayoutView="100" workbookViewId="0">
      <selection activeCell="A171" sqref="A171:C175"/>
    </sheetView>
  </sheetViews>
  <sheetFormatPr defaultRowHeight="15" x14ac:dyDescent="0.25"/>
  <cols>
    <col min="1" max="16" width="5.28515625" customWidth="1"/>
    <col min="17" max="18" width="5.7109375" customWidth="1"/>
    <col min="19" max="20" width="5.28515625" customWidth="1"/>
    <col min="21" max="22" width="5.7109375" customWidth="1"/>
    <col min="23" max="24" width="5.28515625" customWidth="1"/>
  </cols>
  <sheetData>
    <row r="1" spans="1:24" ht="105.75" customHeight="1" x14ac:dyDescent="0.25">
      <c r="A1" s="305"/>
      <c r="B1" s="305"/>
      <c r="C1" s="305"/>
      <c r="D1" s="305"/>
      <c r="E1" s="305"/>
      <c r="F1" s="305"/>
      <c r="G1" s="305"/>
      <c r="H1" s="305"/>
      <c r="I1" s="305"/>
      <c r="J1" s="305"/>
      <c r="K1" s="305"/>
      <c r="L1" s="305"/>
      <c r="M1" s="305"/>
      <c r="N1" s="305"/>
      <c r="O1" s="305"/>
      <c r="P1" s="305"/>
      <c r="Q1" s="305"/>
      <c r="R1" s="305"/>
      <c r="S1" s="305"/>
      <c r="T1" s="305"/>
      <c r="U1" s="305"/>
      <c r="V1" s="305"/>
      <c r="W1" s="305"/>
      <c r="X1" s="305"/>
    </row>
    <row r="2" spans="1:24" ht="18" customHeight="1" x14ac:dyDescent="0.25">
      <c r="A2" s="1"/>
      <c r="B2" s="1"/>
      <c r="C2" s="1"/>
      <c r="D2" s="1"/>
      <c r="E2" s="1"/>
      <c r="F2" s="1"/>
      <c r="G2" s="1"/>
      <c r="H2" s="1"/>
      <c r="I2" s="1"/>
      <c r="J2" s="1"/>
      <c r="K2" s="1"/>
      <c r="L2" s="1"/>
      <c r="M2" s="1"/>
      <c r="N2" s="1"/>
      <c r="O2" s="1"/>
      <c r="P2" s="1"/>
      <c r="Q2" s="1"/>
      <c r="R2" s="1"/>
      <c r="S2" s="1"/>
      <c r="T2" s="1"/>
      <c r="U2" s="1"/>
      <c r="V2" s="1"/>
      <c r="W2" s="1"/>
      <c r="X2" s="1"/>
    </row>
    <row r="3" spans="1:24" ht="18" customHeight="1" x14ac:dyDescent="0.25">
      <c r="A3" s="360" t="s">
        <v>0</v>
      </c>
      <c r="B3" s="360"/>
      <c r="C3" s="360"/>
      <c r="D3" s="360"/>
      <c r="E3" s="360"/>
      <c r="F3" s="360"/>
      <c r="G3" s="360"/>
      <c r="H3" s="360"/>
      <c r="I3" s="360"/>
      <c r="J3" s="360"/>
      <c r="K3" s="360"/>
      <c r="L3" s="360"/>
      <c r="M3" s="360"/>
      <c r="N3" s="360"/>
      <c r="O3" s="360"/>
      <c r="P3" s="360"/>
      <c r="Q3" s="360"/>
      <c r="R3" s="360"/>
      <c r="S3" s="360"/>
      <c r="T3" s="360"/>
      <c r="U3" s="360"/>
      <c r="V3" s="360"/>
      <c r="W3" s="360"/>
      <c r="X3" s="360"/>
    </row>
    <row r="4" spans="1:24" ht="18" customHeight="1" x14ac:dyDescent="0.25">
      <c r="A4" s="1"/>
      <c r="B4" s="1"/>
      <c r="C4" s="1"/>
      <c r="D4" s="1"/>
      <c r="E4" s="1"/>
      <c r="F4" s="1"/>
      <c r="G4" s="1"/>
      <c r="H4" s="1"/>
      <c r="I4" s="1"/>
      <c r="J4" s="1"/>
      <c r="K4" s="1"/>
      <c r="L4" s="1"/>
      <c r="M4" s="1"/>
      <c r="N4" s="1"/>
      <c r="O4" s="1"/>
      <c r="P4" s="1"/>
      <c r="Q4" s="1"/>
      <c r="R4" s="1"/>
      <c r="S4" s="1"/>
      <c r="T4" s="1"/>
      <c r="U4" s="1"/>
      <c r="V4" s="1"/>
      <c r="W4" s="1"/>
      <c r="X4" s="1"/>
    </row>
    <row r="5" spans="1:24" ht="20.100000000000001" customHeight="1" thickBot="1" x14ac:dyDescent="0.3">
      <c r="A5" s="253" t="s">
        <v>1</v>
      </c>
      <c r="B5" s="253"/>
      <c r="C5" s="253"/>
      <c r="D5" s="253"/>
      <c r="E5" s="253"/>
      <c r="F5" s="253"/>
      <c r="G5" s="253"/>
      <c r="H5" s="253"/>
      <c r="I5" s="253"/>
      <c r="J5" s="253"/>
      <c r="K5" s="253"/>
      <c r="L5" s="253"/>
      <c r="M5" s="253"/>
      <c r="N5" s="253"/>
      <c r="O5" s="253"/>
      <c r="P5" s="253"/>
      <c r="Q5" s="253"/>
      <c r="R5" s="253"/>
      <c r="S5" s="253"/>
      <c r="T5" s="253"/>
      <c r="U5" s="253"/>
      <c r="V5" s="253"/>
      <c r="W5" s="253"/>
      <c r="X5" s="253"/>
    </row>
    <row r="6" spans="1:24" ht="12" customHeight="1" x14ac:dyDescent="0.25">
      <c r="A6" s="361" t="s">
        <v>2</v>
      </c>
      <c r="B6" s="362"/>
      <c r="C6" s="362"/>
      <c r="D6" s="362"/>
      <c r="E6" s="362"/>
      <c r="F6" s="362"/>
      <c r="G6" s="362"/>
      <c r="H6" s="362"/>
      <c r="I6" s="362"/>
      <c r="J6" s="362"/>
      <c r="K6" s="362"/>
      <c r="L6" s="362"/>
      <c r="M6" s="362"/>
      <c r="N6" s="362"/>
      <c r="O6" s="363"/>
      <c r="P6" s="364" t="s">
        <v>3</v>
      </c>
      <c r="Q6" s="365"/>
      <c r="R6" s="365"/>
      <c r="S6" s="365"/>
      <c r="T6" s="366"/>
      <c r="U6" s="364" t="s">
        <v>4</v>
      </c>
      <c r="V6" s="365"/>
      <c r="W6" s="365"/>
      <c r="X6" s="367"/>
    </row>
    <row r="7" spans="1:24" ht="20.100000000000001" customHeight="1" x14ac:dyDescent="0.25">
      <c r="A7" s="368" t="s">
        <v>130</v>
      </c>
      <c r="B7" s="369"/>
      <c r="C7" s="369"/>
      <c r="D7" s="369"/>
      <c r="E7" s="369"/>
      <c r="F7" s="369"/>
      <c r="G7" s="369"/>
      <c r="H7" s="369"/>
      <c r="I7" s="369"/>
      <c r="J7" s="369"/>
      <c r="K7" s="369"/>
      <c r="L7" s="369"/>
      <c r="M7" s="369"/>
      <c r="N7" s="369"/>
      <c r="O7" s="370"/>
      <c r="P7" s="374">
        <v>43730</v>
      </c>
      <c r="Q7" s="375"/>
      <c r="R7" s="375"/>
      <c r="S7" s="375"/>
      <c r="T7" s="376"/>
      <c r="U7" s="377" t="s">
        <v>205</v>
      </c>
      <c r="V7" s="378"/>
      <c r="W7" s="378"/>
      <c r="X7" s="379"/>
    </row>
    <row r="8" spans="1:24" ht="12" customHeight="1" x14ac:dyDescent="0.25">
      <c r="A8" s="314" t="s">
        <v>5</v>
      </c>
      <c r="B8" s="315"/>
      <c r="C8" s="315"/>
      <c r="D8" s="315"/>
      <c r="E8" s="315"/>
      <c r="F8" s="315"/>
      <c r="G8" s="315"/>
      <c r="H8" s="315"/>
      <c r="I8" s="315"/>
      <c r="J8" s="315"/>
      <c r="K8" s="315"/>
      <c r="L8" s="315"/>
      <c r="M8" s="315"/>
      <c r="N8" s="315"/>
      <c r="O8" s="316"/>
      <c r="P8" s="342" t="s">
        <v>6</v>
      </c>
      <c r="Q8" s="343"/>
      <c r="R8" s="343"/>
      <c r="S8" s="343"/>
      <c r="T8" s="344"/>
      <c r="U8" s="342" t="s">
        <v>7</v>
      </c>
      <c r="V8" s="343"/>
      <c r="W8" s="343"/>
      <c r="X8" s="345"/>
    </row>
    <row r="9" spans="1:24" ht="20.100000000000001" customHeight="1" x14ac:dyDescent="0.25">
      <c r="A9" s="368" t="s">
        <v>131</v>
      </c>
      <c r="B9" s="369"/>
      <c r="C9" s="369"/>
      <c r="D9" s="369"/>
      <c r="E9" s="369"/>
      <c r="F9" s="369"/>
      <c r="G9" s="369"/>
      <c r="H9" s="369"/>
      <c r="I9" s="369"/>
      <c r="J9" s="369"/>
      <c r="K9" s="369"/>
      <c r="L9" s="369"/>
      <c r="M9" s="369"/>
      <c r="N9" s="369"/>
      <c r="O9" s="370"/>
      <c r="P9" s="371" t="s">
        <v>132</v>
      </c>
      <c r="Q9" s="372"/>
      <c r="R9" s="372"/>
      <c r="S9" s="372"/>
      <c r="T9" s="373"/>
      <c r="U9" s="310" t="s">
        <v>133</v>
      </c>
      <c r="V9" s="311"/>
      <c r="W9" s="311"/>
      <c r="X9" s="313"/>
    </row>
    <row r="10" spans="1:24" ht="12" customHeight="1" x14ac:dyDescent="0.25">
      <c r="A10" s="314" t="s">
        <v>8</v>
      </c>
      <c r="B10" s="315"/>
      <c r="C10" s="315"/>
      <c r="D10" s="315"/>
      <c r="E10" s="315"/>
      <c r="F10" s="315"/>
      <c r="G10" s="315"/>
      <c r="H10" s="315"/>
      <c r="I10" s="315"/>
      <c r="J10" s="315"/>
      <c r="K10" s="315"/>
      <c r="L10" s="315"/>
      <c r="M10" s="315"/>
      <c r="N10" s="315"/>
      <c r="O10" s="316"/>
      <c r="P10" s="342" t="s">
        <v>9</v>
      </c>
      <c r="Q10" s="343"/>
      <c r="R10" s="343"/>
      <c r="S10" s="343"/>
      <c r="T10" s="344"/>
      <c r="U10" s="342" t="s">
        <v>10</v>
      </c>
      <c r="V10" s="343"/>
      <c r="W10" s="343"/>
      <c r="X10" s="345"/>
    </row>
    <row r="11" spans="1:24" ht="20.100000000000001" customHeight="1" x14ac:dyDescent="0.25">
      <c r="A11" s="336" t="s">
        <v>140</v>
      </c>
      <c r="B11" s="337"/>
      <c r="C11" s="337"/>
      <c r="D11" s="337"/>
      <c r="E11" s="337"/>
      <c r="F11" s="337"/>
      <c r="G11" s="337"/>
      <c r="H11" s="337"/>
      <c r="I11" s="337"/>
      <c r="J11" s="337"/>
      <c r="K11" s="337"/>
      <c r="L11" s="337"/>
      <c r="M11" s="337"/>
      <c r="N11" s="337"/>
      <c r="O11" s="338"/>
      <c r="P11" s="380" t="s">
        <v>134</v>
      </c>
      <c r="Q11" s="381"/>
      <c r="R11" s="381"/>
      <c r="S11" s="381"/>
      <c r="T11" s="382"/>
      <c r="U11" s="310" t="s">
        <v>135</v>
      </c>
      <c r="V11" s="311"/>
      <c r="W11" s="311"/>
      <c r="X11" s="313"/>
    </row>
    <row r="12" spans="1:24" ht="12" customHeight="1" x14ac:dyDescent="0.25">
      <c r="A12" s="383" t="s">
        <v>11</v>
      </c>
      <c r="B12" s="318"/>
      <c r="C12" s="346"/>
      <c r="D12" s="384" t="s">
        <v>12</v>
      </c>
      <c r="E12" s="316"/>
      <c r="F12" s="384" t="s">
        <v>13</v>
      </c>
      <c r="G12" s="315"/>
      <c r="H12" s="315"/>
      <c r="I12" s="316"/>
      <c r="J12" s="317" t="s">
        <v>14</v>
      </c>
      <c r="K12" s="318"/>
      <c r="L12" s="318"/>
      <c r="M12" s="318"/>
      <c r="N12" s="318"/>
      <c r="O12" s="346"/>
      <c r="P12" s="342" t="s">
        <v>15</v>
      </c>
      <c r="Q12" s="343"/>
      <c r="R12" s="343"/>
      <c r="S12" s="343"/>
      <c r="T12" s="343"/>
      <c r="U12" s="343"/>
      <c r="V12" s="343"/>
      <c r="W12" s="343"/>
      <c r="X12" s="345"/>
    </row>
    <row r="13" spans="1:24" ht="20.100000000000001" customHeight="1" x14ac:dyDescent="0.25">
      <c r="A13" s="347" t="s">
        <v>204</v>
      </c>
      <c r="B13" s="348"/>
      <c r="C13" s="348"/>
      <c r="D13" s="349" t="s">
        <v>206</v>
      </c>
      <c r="E13" s="350"/>
      <c r="F13" s="351" t="s">
        <v>207</v>
      </c>
      <c r="G13" s="352"/>
      <c r="H13" s="352"/>
      <c r="I13" s="353"/>
      <c r="J13" s="354" t="s">
        <v>141</v>
      </c>
      <c r="K13" s="355"/>
      <c r="L13" s="355"/>
      <c r="M13" s="355"/>
      <c r="N13" s="355"/>
      <c r="O13" s="356"/>
      <c r="P13" s="357" t="s">
        <v>136</v>
      </c>
      <c r="Q13" s="358"/>
      <c r="R13" s="358"/>
      <c r="S13" s="358"/>
      <c r="T13" s="358"/>
      <c r="U13" s="358"/>
      <c r="V13" s="358"/>
      <c r="W13" s="358"/>
      <c r="X13" s="359"/>
    </row>
    <row r="14" spans="1:24" ht="12" customHeight="1" x14ac:dyDescent="0.25">
      <c r="A14" s="314" t="s">
        <v>54</v>
      </c>
      <c r="B14" s="315"/>
      <c r="C14" s="315"/>
      <c r="D14" s="315"/>
      <c r="E14" s="315"/>
      <c r="F14" s="315"/>
      <c r="G14" s="315"/>
      <c r="H14" s="315"/>
      <c r="I14" s="315"/>
      <c r="J14" s="315"/>
      <c r="K14" s="315"/>
      <c r="L14" s="315"/>
      <c r="M14" s="315"/>
      <c r="N14" s="315"/>
      <c r="O14" s="316"/>
      <c r="P14" s="342" t="s">
        <v>16</v>
      </c>
      <c r="Q14" s="343"/>
      <c r="R14" s="343"/>
      <c r="S14" s="343"/>
      <c r="T14" s="344"/>
      <c r="U14" s="342" t="s">
        <v>7</v>
      </c>
      <c r="V14" s="343"/>
      <c r="W14" s="343"/>
      <c r="X14" s="345"/>
    </row>
    <row r="15" spans="1:24" ht="20.100000000000001" customHeight="1" x14ac:dyDescent="0.25">
      <c r="A15" s="336" t="s">
        <v>142</v>
      </c>
      <c r="B15" s="337"/>
      <c r="C15" s="337"/>
      <c r="D15" s="337"/>
      <c r="E15" s="337"/>
      <c r="F15" s="337"/>
      <c r="G15" s="337"/>
      <c r="H15" s="337"/>
      <c r="I15" s="337"/>
      <c r="J15" s="337"/>
      <c r="K15" s="337"/>
      <c r="L15" s="337"/>
      <c r="M15" s="337"/>
      <c r="N15" s="337"/>
      <c r="O15" s="338"/>
      <c r="P15" s="339" t="s">
        <v>137</v>
      </c>
      <c r="Q15" s="340"/>
      <c r="R15" s="340"/>
      <c r="S15" s="340"/>
      <c r="T15" s="341"/>
      <c r="U15" s="310" t="s">
        <v>138</v>
      </c>
      <c r="V15" s="311"/>
      <c r="W15" s="311"/>
      <c r="X15" s="313"/>
    </row>
    <row r="16" spans="1:24" ht="12" customHeight="1" x14ac:dyDescent="0.25">
      <c r="A16" s="314" t="s">
        <v>55</v>
      </c>
      <c r="B16" s="315"/>
      <c r="C16" s="315"/>
      <c r="D16" s="315"/>
      <c r="E16" s="315"/>
      <c r="F16" s="315"/>
      <c r="G16" s="315"/>
      <c r="H16" s="315"/>
      <c r="I16" s="315"/>
      <c r="J16" s="315"/>
      <c r="K16" s="315"/>
      <c r="L16" s="315"/>
      <c r="M16" s="315"/>
      <c r="N16" s="315"/>
      <c r="O16" s="316"/>
      <c r="P16" s="342" t="s">
        <v>17</v>
      </c>
      <c r="Q16" s="343"/>
      <c r="R16" s="343"/>
      <c r="S16" s="343"/>
      <c r="T16" s="344"/>
      <c r="U16" s="342" t="s">
        <v>7</v>
      </c>
      <c r="V16" s="343"/>
      <c r="W16" s="343"/>
      <c r="X16" s="345"/>
    </row>
    <row r="17" spans="1:24" ht="20.100000000000001" customHeight="1" x14ac:dyDescent="0.25">
      <c r="A17" s="307" t="s">
        <v>143</v>
      </c>
      <c r="B17" s="308"/>
      <c r="C17" s="308"/>
      <c r="D17" s="308"/>
      <c r="E17" s="308"/>
      <c r="F17" s="308"/>
      <c r="G17" s="308"/>
      <c r="H17" s="308"/>
      <c r="I17" s="308"/>
      <c r="J17" s="308"/>
      <c r="K17" s="308"/>
      <c r="L17" s="308"/>
      <c r="M17" s="308"/>
      <c r="N17" s="308"/>
      <c r="O17" s="309"/>
      <c r="P17" s="310" t="s">
        <v>139</v>
      </c>
      <c r="Q17" s="311"/>
      <c r="R17" s="311"/>
      <c r="S17" s="311"/>
      <c r="T17" s="312"/>
      <c r="U17" s="310">
        <v>11963279995</v>
      </c>
      <c r="V17" s="311"/>
      <c r="W17" s="311"/>
      <c r="X17" s="313"/>
    </row>
    <row r="18" spans="1:24" ht="12" customHeight="1" x14ac:dyDescent="0.25">
      <c r="A18" s="314" t="s">
        <v>59</v>
      </c>
      <c r="B18" s="315"/>
      <c r="C18" s="315"/>
      <c r="D18" s="315"/>
      <c r="E18" s="315"/>
      <c r="F18" s="315"/>
      <c r="G18" s="315"/>
      <c r="H18" s="315"/>
      <c r="I18" s="315"/>
      <c r="J18" s="315"/>
      <c r="K18" s="315"/>
      <c r="L18" s="315"/>
      <c r="M18" s="315"/>
      <c r="N18" s="315"/>
      <c r="O18" s="316"/>
      <c r="P18" s="317" t="s">
        <v>15</v>
      </c>
      <c r="Q18" s="318"/>
      <c r="R18" s="318"/>
      <c r="S18" s="318"/>
      <c r="T18" s="318"/>
      <c r="U18" s="318"/>
      <c r="V18" s="318"/>
      <c r="W18" s="318"/>
      <c r="X18" s="319"/>
    </row>
    <row r="19" spans="1:24" ht="20.100000000000001" customHeight="1" thickBot="1" x14ac:dyDescent="0.3">
      <c r="A19" s="320" t="s">
        <v>144</v>
      </c>
      <c r="B19" s="321"/>
      <c r="C19" s="321"/>
      <c r="D19" s="321"/>
      <c r="E19" s="321"/>
      <c r="F19" s="321"/>
      <c r="G19" s="321"/>
      <c r="H19" s="321"/>
      <c r="I19" s="321"/>
      <c r="J19" s="321"/>
      <c r="K19" s="321"/>
      <c r="L19" s="321"/>
      <c r="M19" s="321"/>
      <c r="N19" s="321"/>
      <c r="O19" s="322"/>
      <c r="P19" s="323" t="s">
        <v>145</v>
      </c>
      <c r="Q19" s="324"/>
      <c r="R19" s="324"/>
      <c r="S19" s="324"/>
      <c r="T19" s="324"/>
      <c r="U19" s="324"/>
      <c r="V19" s="324"/>
      <c r="W19" s="324"/>
      <c r="X19" s="325"/>
    </row>
    <row r="20" spans="1:24" ht="18" customHeight="1" x14ac:dyDescent="0.25">
      <c r="A20" s="31"/>
      <c r="B20" s="28"/>
      <c r="C20" s="28"/>
      <c r="D20" s="28"/>
      <c r="E20" s="28"/>
      <c r="F20" s="28"/>
      <c r="G20" s="28"/>
      <c r="H20" s="28"/>
      <c r="I20" s="28"/>
      <c r="J20" s="28"/>
      <c r="K20" s="28"/>
      <c r="L20" s="28"/>
      <c r="M20" s="28"/>
      <c r="N20" s="28"/>
      <c r="O20" s="28"/>
      <c r="P20" s="28"/>
      <c r="Q20" s="28"/>
      <c r="R20" s="28"/>
      <c r="S20" s="28"/>
      <c r="T20" s="28"/>
      <c r="U20" s="28"/>
      <c r="V20" s="28"/>
      <c r="W20" s="28"/>
      <c r="X20" s="32"/>
    </row>
    <row r="21" spans="1:24" ht="54" customHeight="1" thickBot="1" x14ac:dyDescent="0.3">
      <c r="A21" s="329" t="s">
        <v>146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row>
    <row r="22" spans="1:24" s="104" customFormat="1" ht="88.5" customHeight="1" thickBot="1" x14ac:dyDescent="0.3">
      <c r="A22" s="333" t="s">
        <v>250</v>
      </c>
      <c r="B22" s="334"/>
      <c r="C22" s="334"/>
      <c r="D22" s="334"/>
      <c r="E22" s="334"/>
      <c r="F22" s="334"/>
      <c r="G22" s="334"/>
      <c r="H22" s="334"/>
      <c r="I22" s="334"/>
      <c r="J22" s="334"/>
      <c r="K22" s="334"/>
      <c r="L22" s="334"/>
      <c r="M22" s="334"/>
      <c r="N22" s="334"/>
      <c r="O22" s="334"/>
      <c r="P22" s="334"/>
      <c r="Q22" s="334"/>
      <c r="R22" s="334"/>
      <c r="S22" s="334"/>
      <c r="T22" s="334"/>
      <c r="U22" s="334"/>
      <c r="V22" s="334"/>
      <c r="W22" s="334"/>
      <c r="X22" s="335"/>
    </row>
    <row r="23" spans="1:24" s="76" customFormat="1" ht="238.5" customHeight="1" thickBot="1" x14ac:dyDescent="0.3">
      <c r="A23" s="326" t="s">
        <v>247</v>
      </c>
      <c r="B23" s="327"/>
      <c r="C23" s="327"/>
      <c r="D23" s="327"/>
      <c r="E23" s="327"/>
      <c r="F23" s="327"/>
      <c r="G23" s="327"/>
      <c r="H23" s="327"/>
      <c r="I23" s="327"/>
      <c r="J23" s="327"/>
      <c r="K23" s="327"/>
      <c r="L23" s="327"/>
      <c r="M23" s="327"/>
      <c r="N23" s="327"/>
      <c r="O23" s="327"/>
      <c r="P23" s="327"/>
      <c r="Q23" s="327"/>
      <c r="R23" s="327"/>
      <c r="S23" s="327"/>
      <c r="T23" s="327"/>
      <c r="U23" s="327"/>
      <c r="V23" s="327"/>
      <c r="W23" s="327"/>
      <c r="X23" s="328"/>
    </row>
    <row r="24" spans="1:24" ht="248.25" customHeight="1" thickBot="1" x14ac:dyDescent="0.3">
      <c r="A24" s="299" t="s">
        <v>147</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row>
    <row r="25" spans="1:24" s="100" customFormat="1" ht="227.25" customHeight="1" x14ac:dyDescent="0.25">
      <c r="A25" s="331" t="s">
        <v>230</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row>
    <row r="26" spans="1:24" ht="39.75" customHeight="1" thickBot="1" x14ac:dyDescent="0.3">
      <c r="A26" s="299" t="s">
        <v>229</v>
      </c>
      <c r="B26" s="306"/>
      <c r="C26" s="306"/>
      <c r="D26" s="306"/>
      <c r="E26" s="306"/>
      <c r="F26" s="306"/>
      <c r="G26" s="306"/>
      <c r="H26" s="306"/>
      <c r="I26" s="306"/>
      <c r="J26" s="306"/>
      <c r="K26" s="306"/>
      <c r="L26" s="306"/>
      <c r="M26" s="306"/>
      <c r="N26" s="306"/>
      <c r="O26" s="306"/>
      <c r="P26" s="306"/>
      <c r="Q26" s="306"/>
      <c r="R26" s="306"/>
      <c r="S26" s="306"/>
      <c r="T26" s="306"/>
      <c r="U26" s="306"/>
      <c r="V26" s="306"/>
      <c r="W26" s="306"/>
      <c r="X26" s="306"/>
    </row>
    <row r="27" spans="1:24" ht="153" customHeight="1" thickBot="1" x14ac:dyDescent="0.3">
      <c r="A27" s="300" t="s">
        <v>251</v>
      </c>
      <c r="B27" s="303"/>
      <c r="C27" s="303"/>
      <c r="D27" s="303"/>
      <c r="E27" s="303"/>
      <c r="F27" s="303"/>
      <c r="G27" s="303"/>
      <c r="H27" s="303"/>
      <c r="I27" s="303"/>
      <c r="J27" s="303"/>
      <c r="K27" s="303"/>
      <c r="L27" s="303"/>
      <c r="M27" s="303"/>
      <c r="N27" s="303"/>
      <c r="O27" s="303"/>
      <c r="P27" s="303"/>
      <c r="Q27" s="303"/>
      <c r="R27" s="303"/>
      <c r="S27" s="303"/>
      <c r="T27" s="303"/>
      <c r="U27" s="303"/>
      <c r="V27" s="303"/>
      <c r="W27" s="303"/>
      <c r="X27" s="304"/>
    </row>
    <row r="28" spans="1:24" ht="34.5" customHeight="1" thickBot="1" x14ac:dyDescent="0.3">
      <c r="A28" s="299" t="s">
        <v>148</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row>
    <row r="29" spans="1:24" ht="274.5" customHeight="1" thickBot="1" x14ac:dyDescent="0.3">
      <c r="A29" s="300" t="s">
        <v>248</v>
      </c>
      <c r="B29" s="301"/>
      <c r="C29" s="301"/>
      <c r="D29" s="301"/>
      <c r="E29" s="301"/>
      <c r="F29" s="301"/>
      <c r="G29" s="301"/>
      <c r="H29" s="301"/>
      <c r="I29" s="301"/>
      <c r="J29" s="301"/>
      <c r="K29" s="301"/>
      <c r="L29" s="301"/>
      <c r="M29" s="301"/>
      <c r="N29" s="301"/>
      <c r="O29" s="301"/>
      <c r="P29" s="301"/>
      <c r="Q29" s="301"/>
      <c r="R29" s="301"/>
      <c r="S29" s="301"/>
      <c r="T29" s="301"/>
      <c r="U29" s="301"/>
      <c r="V29" s="301"/>
      <c r="W29" s="301"/>
      <c r="X29" s="302"/>
    </row>
    <row r="30" spans="1:24" ht="144" customHeight="1" x14ac:dyDescent="0.25">
      <c r="A30" s="305"/>
      <c r="B30" s="305"/>
      <c r="C30" s="305"/>
      <c r="D30" s="305"/>
      <c r="E30" s="305"/>
      <c r="F30" s="305"/>
      <c r="G30" s="305"/>
      <c r="H30" s="305"/>
      <c r="I30" s="305"/>
      <c r="J30" s="305"/>
      <c r="K30" s="305"/>
      <c r="L30" s="305"/>
      <c r="M30" s="305"/>
      <c r="N30" s="305"/>
      <c r="O30" s="305"/>
      <c r="P30" s="305"/>
      <c r="Q30" s="305"/>
      <c r="R30" s="305"/>
      <c r="S30" s="305"/>
      <c r="T30" s="305"/>
      <c r="U30" s="305"/>
      <c r="V30" s="305"/>
      <c r="W30" s="305"/>
      <c r="X30" s="305"/>
    </row>
    <row r="31" spans="1:24" ht="17.100000000000001" customHeight="1" thickBot="1" x14ac:dyDescent="0.3">
      <c r="A31" s="253" t="s">
        <v>60</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row>
    <row r="32" spans="1:24" ht="17.100000000000001" customHeight="1" x14ac:dyDescent="0.25">
      <c r="A32" s="41"/>
      <c r="B32" s="42"/>
      <c r="C32" s="42"/>
      <c r="D32" s="42"/>
      <c r="E32" s="42"/>
      <c r="F32" s="42"/>
      <c r="G32" s="42"/>
      <c r="H32" s="42"/>
      <c r="I32" s="42"/>
      <c r="J32" s="42"/>
      <c r="K32" s="42"/>
      <c r="L32" s="42"/>
      <c r="M32" s="42"/>
      <c r="N32" s="42"/>
      <c r="O32" s="42"/>
      <c r="P32" s="42"/>
      <c r="Q32" s="42"/>
      <c r="R32" s="42"/>
      <c r="S32" s="42"/>
      <c r="T32" s="42"/>
      <c r="U32" s="42"/>
      <c r="V32" s="42"/>
      <c r="W32" s="42"/>
      <c r="X32" s="43"/>
    </row>
    <row r="33" spans="1:24" ht="17.100000000000001" customHeight="1" x14ac:dyDescent="0.25">
      <c r="A33" s="44"/>
      <c r="B33" s="297">
        <v>300</v>
      </c>
      <c r="C33" s="298"/>
      <c r="D33" s="55" t="s">
        <v>61</v>
      </c>
      <c r="E33" s="48"/>
      <c r="F33" s="48"/>
      <c r="G33" s="48"/>
      <c r="H33" s="48"/>
      <c r="I33" s="48"/>
      <c r="J33" s="27"/>
      <c r="K33" s="33" t="s">
        <v>149</v>
      </c>
      <c r="L33" s="28" t="s">
        <v>62</v>
      </c>
      <c r="M33" s="28"/>
      <c r="N33" s="28"/>
      <c r="O33" s="28"/>
      <c r="P33" s="51"/>
      <c r="Q33" s="52" t="s">
        <v>149</v>
      </c>
      <c r="R33" s="55" t="s">
        <v>18</v>
      </c>
      <c r="S33" s="34"/>
      <c r="T33" s="28"/>
      <c r="U33" s="53"/>
      <c r="V33" s="54" t="s">
        <v>149</v>
      </c>
      <c r="W33" s="55" t="s">
        <v>19</v>
      </c>
      <c r="X33" s="49"/>
    </row>
    <row r="34" spans="1:24" ht="17.100000000000001" customHeight="1" x14ac:dyDescent="0.25">
      <c r="A34" s="44"/>
      <c r="B34" s="15"/>
      <c r="C34" s="28"/>
      <c r="D34" s="28"/>
      <c r="E34" s="28"/>
      <c r="F34" s="28"/>
      <c r="G34" s="28"/>
      <c r="H34" s="28"/>
      <c r="I34" s="28"/>
      <c r="J34" s="27"/>
      <c r="K34" s="28"/>
      <c r="L34" s="28"/>
      <c r="M34" s="28"/>
      <c r="N34" s="28"/>
      <c r="O34" s="28"/>
      <c r="P34" s="28"/>
      <c r="Q34" s="28"/>
      <c r="R34" s="28"/>
      <c r="S34" s="28"/>
      <c r="T34" s="28"/>
      <c r="U34" s="28"/>
      <c r="V34" s="28"/>
      <c r="W34" s="28"/>
      <c r="X34" s="46"/>
    </row>
    <row r="35" spans="1:24" ht="17.100000000000001" customHeight="1" x14ac:dyDescent="0.25">
      <c r="A35" s="44"/>
      <c r="B35" s="288">
        <v>500</v>
      </c>
      <c r="C35" s="289"/>
      <c r="D35" s="55" t="s">
        <v>63</v>
      </c>
      <c r="E35" s="48"/>
      <c r="F35" s="48"/>
      <c r="G35" s="48"/>
      <c r="H35" s="48"/>
      <c r="I35" s="48"/>
      <c r="J35" s="27"/>
      <c r="K35" s="35"/>
      <c r="L35" s="36" t="s">
        <v>64</v>
      </c>
      <c r="M35" s="28"/>
      <c r="N35" s="28"/>
      <c r="O35" s="28"/>
      <c r="P35" s="51"/>
      <c r="Q35" s="52" t="s">
        <v>149</v>
      </c>
      <c r="R35" s="36" t="s">
        <v>56</v>
      </c>
      <c r="S35" s="28"/>
      <c r="T35" s="28"/>
      <c r="U35" s="53"/>
      <c r="V35" s="54" t="s">
        <v>149</v>
      </c>
      <c r="W35" s="55" t="s">
        <v>20</v>
      </c>
      <c r="X35" s="49"/>
    </row>
    <row r="36" spans="1:24" ht="17.100000000000001" customHeight="1" thickBot="1" x14ac:dyDescent="0.3">
      <c r="A36" s="26"/>
      <c r="B36" s="23"/>
      <c r="C36" s="23"/>
      <c r="D36" s="23"/>
      <c r="E36" s="23"/>
      <c r="F36" s="23"/>
      <c r="G36" s="23"/>
      <c r="H36" s="23"/>
      <c r="I36" s="23"/>
      <c r="J36" s="23"/>
      <c r="K36" s="23"/>
      <c r="L36" s="23"/>
      <c r="M36" s="23"/>
      <c r="N36" s="23"/>
      <c r="O36" s="23"/>
      <c r="P36" s="23"/>
      <c r="Q36" s="23"/>
      <c r="R36" s="23"/>
      <c r="S36" s="23"/>
      <c r="T36" s="23"/>
      <c r="U36" s="23"/>
      <c r="V36" s="23"/>
      <c r="W36" s="23"/>
      <c r="X36" s="24"/>
    </row>
    <row r="37" spans="1:24" ht="17.100000000000001" customHeight="1" x14ac:dyDescent="0.25">
      <c r="A37" s="69"/>
      <c r="B37" s="69"/>
      <c r="C37" s="69"/>
      <c r="D37" s="69"/>
      <c r="E37" s="69"/>
      <c r="F37" s="69"/>
      <c r="G37" s="69"/>
      <c r="H37" s="69"/>
      <c r="I37" s="69"/>
      <c r="J37" s="69"/>
      <c r="K37" s="69"/>
      <c r="L37" s="69"/>
      <c r="M37" s="69"/>
      <c r="N37" s="69"/>
      <c r="O37" s="69"/>
      <c r="P37" s="69"/>
      <c r="Q37" s="69"/>
      <c r="R37" s="69"/>
      <c r="S37" s="69"/>
      <c r="T37" s="69"/>
      <c r="U37" s="69"/>
      <c r="V37" s="69"/>
      <c r="W37" s="69"/>
      <c r="X37" s="69"/>
    </row>
    <row r="38" spans="1:24" ht="17.100000000000001" customHeight="1" thickBot="1" x14ac:dyDescent="0.3">
      <c r="A38" s="253" t="s">
        <v>65</v>
      </c>
      <c r="B38" s="253"/>
      <c r="C38" s="253"/>
      <c r="D38" s="290"/>
      <c r="E38" s="290"/>
      <c r="F38" s="290"/>
      <c r="G38" s="290"/>
      <c r="H38" s="290"/>
      <c r="I38" s="290"/>
      <c r="J38" s="290"/>
      <c r="K38" s="290"/>
      <c r="L38" s="290"/>
      <c r="M38" s="253"/>
      <c r="N38" s="253"/>
      <c r="O38" s="253"/>
      <c r="P38" s="253"/>
      <c r="Q38" s="253"/>
      <c r="R38" s="253"/>
      <c r="S38" s="253"/>
      <c r="T38" s="253"/>
      <c r="U38" s="253"/>
      <c r="V38" s="253"/>
      <c r="W38" s="253"/>
      <c r="X38" s="253"/>
    </row>
    <row r="39" spans="1:24" ht="17.100000000000001" customHeight="1" x14ac:dyDescent="0.25">
      <c r="A39" s="183" t="s">
        <v>21</v>
      </c>
      <c r="B39" s="229"/>
      <c r="C39" s="184"/>
      <c r="D39" s="183" t="s">
        <v>66</v>
      </c>
      <c r="E39" s="229"/>
      <c r="F39" s="229"/>
      <c r="G39" s="229"/>
      <c r="H39" s="229"/>
      <c r="I39" s="229"/>
      <c r="J39" s="229"/>
      <c r="K39" s="229"/>
      <c r="L39" s="229"/>
      <c r="M39" s="229"/>
      <c r="N39" s="229"/>
      <c r="O39" s="229"/>
      <c r="P39" s="184"/>
      <c r="Q39" s="183" t="s">
        <v>67</v>
      </c>
      <c r="R39" s="229"/>
      <c r="S39" s="229"/>
      <c r="T39" s="229"/>
      <c r="U39" s="183" t="s">
        <v>68</v>
      </c>
      <c r="V39" s="229"/>
      <c r="W39" s="229"/>
      <c r="X39" s="184"/>
    </row>
    <row r="40" spans="1:24" ht="17.100000000000001" customHeight="1" x14ac:dyDescent="0.25">
      <c r="A40" s="276" t="s">
        <v>57</v>
      </c>
      <c r="B40" s="276"/>
      <c r="C40" s="276"/>
      <c r="D40" s="208" t="s">
        <v>153</v>
      </c>
      <c r="E40" s="208"/>
      <c r="F40" s="208"/>
      <c r="G40" s="208"/>
      <c r="H40" s="208"/>
      <c r="I40" s="208"/>
      <c r="J40" s="208"/>
      <c r="K40" s="208"/>
      <c r="L40" s="208"/>
      <c r="M40" s="208"/>
      <c r="N40" s="208"/>
      <c r="O40" s="208"/>
      <c r="P40" s="208"/>
      <c r="Q40" s="205">
        <v>43727</v>
      </c>
      <c r="R40" s="205"/>
      <c r="S40" s="205"/>
      <c r="T40" s="205"/>
      <c r="U40" s="277" t="s">
        <v>155</v>
      </c>
      <c r="V40" s="278"/>
      <c r="W40" s="278"/>
      <c r="X40" s="279"/>
    </row>
    <row r="41" spans="1:24" ht="17.100000000000001" customHeight="1" x14ac:dyDescent="0.25">
      <c r="A41" s="276" t="s">
        <v>150</v>
      </c>
      <c r="B41" s="276"/>
      <c r="C41" s="276"/>
      <c r="D41" s="291" t="s">
        <v>154</v>
      </c>
      <c r="E41" s="291"/>
      <c r="F41" s="291"/>
      <c r="G41" s="291"/>
      <c r="H41" s="291"/>
      <c r="I41" s="291"/>
      <c r="J41" s="291"/>
      <c r="K41" s="291"/>
      <c r="L41" s="291"/>
      <c r="M41" s="291"/>
      <c r="N41" s="291"/>
      <c r="O41" s="291"/>
      <c r="P41" s="292"/>
      <c r="Q41" s="293">
        <v>43729</v>
      </c>
      <c r="R41" s="294"/>
      <c r="S41" s="294"/>
      <c r="T41" s="294"/>
      <c r="U41" s="295" t="s">
        <v>156</v>
      </c>
      <c r="V41" s="278"/>
      <c r="W41" s="278"/>
      <c r="X41" s="296"/>
    </row>
    <row r="42" spans="1:24" ht="33.75" customHeight="1" x14ac:dyDescent="0.25">
      <c r="A42" s="207" t="s">
        <v>161</v>
      </c>
      <c r="B42" s="207"/>
      <c r="C42" s="207"/>
      <c r="D42" s="208" t="s">
        <v>154</v>
      </c>
      <c r="E42" s="208"/>
      <c r="F42" s="208"/>
      <c r="G42" s="208"/>
      <c r="H42" s="208"/>
      <c r="I42" s="208"/>
      <c r="J42" s="208"/>
      <c r="K42" s="208"/>
      <c r="L42" s="208"/>
      <c r="M42" s="208"/>
      <c r="N42" s="208"/>
      <c r="O42" s="208"/>
      <c r="P42" s="208"/>
      <c r="Q42" s="205">
        <v>43730</v>
      </c>
      <c r="R42" s="205"/>
      <c r="S42" s="205"/>
      <c r="T42" s="205"/>
      <c r="U42" s="206" t="s">
        <v>162</v>
      </c>
      <c r="V42" s="206"/>
      <c r="W42" s="206"/>
      <c r="X42" s="206"/>
    </row>
    <row r="43" spans="1:24" ht="33.75" customHeight="1" x14ac:dyDescent="0.25">
      <c r="A43" s="207" t="s">
        <v>163</v>
      </c>
      <c r="B43" s="207"/>
      <c r="C43" s="207"/>
      <c r="D43" s="208" t="s">
        <v>154</v>
      </c>
      <c r="E43" s="208"/>
      <c r="F43" s="208"/>
      <c r="G43" s="208"/>
      <c r="H43" s="208"/>
      <c r="I43" s="208"/>
      <c r="J43" s="208"/>
      <c r="K43" s="208"/>
      <c r="L43" s="208"/>
      <c r="M43" s="208"/>
      <c r="N43" s="208"/>
      <c r="O43" s="208"/>
      <c r="P43" s="208"/>
      <c r="Q43" s="205">
        <v>43730</v>
      </c>
      <c r="R43" s="205"/>
      <c r="S43" s="205"/>
      <c r="T43" s="205"/>
      <c r="U43" s="206" t="s">
        <v>164</v>
      </c>
      <c r="V43" s="206"/>
      <c r="W43" s="206"/>
      <c r="X43" s="206"/>
    </row>
    <row r="44" spans="1:24" ht="17.100000000000001" customHeight="1" x14ac:dyDescent="0.25">
      <c r="A44" s="280" t="s">
        <v>151</v>
      </c>
      <c r="B44" s="281"/>
      <c r="C44" s="281"/>
      <c r="D44" s="208" t="s">
        <v>154</v>
      </c>
      <c r="E44" s="208"/>
      <c r="F44" s="208"/>
      <c r="G44" s="208"/>
      <c r="H44" s="208"/>
      <c r="I44" s="208"/>
      <c r="J44" s="208"/>
      <c r="K44" s="208"/>
      <c r="L44" s="208"/>
      <c r="M44" s="208"/>
      <c r="N44" s="208"/>
      <c r="O44" s="208"/>
      <c r="P44" s="208"/>
      <c r="Q44" s="205">
        <v>43730</v>
      </c>
      <c r="R44" s="205"/>
      <c r="S44" s="205"/>
      <c r="T44" s="205"/>
      <c r="U44" s="277" t="s">
        <v>205</v>
      </c>
      <c r="V44" s="278"/>
      <c r="W44" s="278"/>
      <c r="X44" s="279"/>
    </row>
    <row r="45" spans="1:24" ht="17.100000000000001" customHeight="1" thickBot="1" x14ac:dyDescent="0.3">
      <c r="A45" s="280" t="s">
        <v>152</v>
      </c>
      <c r="B45" s="281"/>
      <c r="C45" s="282"/>
      <c r="D45" s="283" t="s">
        <v>154</v>
      </c>
      <c r="E45" s="284"/>
      <c r="F45" s="284"/>
      <c r="G45" s="284"/>
      <c r="H45" s="284"/>
      <c r="I45" s="284"/>
      <c r="J45" s="284"/>
      <c r="K45" s="284"/>
      <c r="L45" s="284"/>
      <c r="M45" s="284"/>
      <c r="N45" s="284"/>
      <c r="O45" s="284"/>
      <c r="P45" s="285"/>
      <c r="Q45" s="286">
        <v>43730</v>
      </c>
      <c r="R45" s="287"/>
      <c r="S45" s="287"/>
      <c r="T45" s="287"/>
      <c r="U45" s="277" t="s">
        <v>157</v>
      </c>
      <c r="V45" s="278"/>
      <c r="W45" s="278"/>
      <c r="X45" s="279"/>
    </row>
    <row r="46" spans="1:24" ht="66" hidden="1" customHeight="1" x14ac:dyDescent="0.25">
      <c r="A46" s="48"/>
      <c r="B46" s="48"/>
      <c r="C46" s="48"/>
      <c r="D46" s="48"/>
      <c r="E46" s="10"/>
      <c r="F46" s="10"/>
      <c r="G46" s="10"/>
      <c r="H46" s="10"/>
      <c r="I46" s="10"/>
      <c r="J46" s="10"/>
      <c r="K46" s="10"/>
      <c r="L46" s="10"/>
      <c r="M46" s="37"/>
      <c r="N46" s="37"/>
      <c r="O46" s="38"/>
      <c r="P46" s="10"/>
      <c r="Q46" s="10"/>
      <c r="R46" s="10"/>
      <c r="S46" s="10"/>
      <c r="T46" s="10"/>
      <c r="U46" s="10"/>
      <c r="V46" s="10"/>
      <c r="W46" s="10"/>
      <c r="X46" s="10"/>
    </row>
    <row r="47" spans="1:24" ht="28.5" customHeight="1" x14ac:dyDescent="0.25">
      <c r="A47" s="78"/>
      <c r="B47" s="78"/>
      <c r="C47" s="78"/>
      <c r="D47" s="78"/>
      <c r="E47" s="77"/>
      <c r="F47" s="77"/>
      <c r="G47" s="77"/>
      <c r="H47" s="77"/>
      <c r="I47" s="77"/>
      <c r="J47" s="77"/>
      <c r="K47" s="77"/>
      <c r="L47" s="77"/>
      <c r="M47" s="37"/>
      <c r="N47" s="37"/>
      <c r="O47" s="38"/>
      <c r="P47" s="77"/>
      <c r="Q47" s="77"/>
      <c r="R47" s="77"/>
      <c r="S47" s="77"/>
      <c r="T47" s="77"/>
      <c r="U47" s="77"/>
      <c r="V47" s="77"/>
      <c r="W47" s="77"/>
      <c r="X47" s="77"/>
    </row>
    <row r="48" spans="1:24" ht="129.75" customHeight="1" x14ac:dyDescent="0.25">
      <c r="A48" s="209"/>
      <c r="B48" s="209"/>
      <c r="C48" s="209"/>
      <c r="D48" s="209"/>
      <c r="E48" s="209"/>
      <c r="F48" s="209"/>
      <c r="G48" s="209"/>
      <c r="H48" s="209"/>
      <c r="I48" s="209"/>
      <c r="J48" s="209"/>
      <c r="K48" s="209"/>
      <c r="L48" s="209"/>
      <c r="M48" s="209"/>
      <c r="N48" s="209"/>
      <c r="O48" s="209"/>
      <c r="P48" s="209"/>
      <c r="Q48" s="209"/>
      <c r="R48" s="209"/>
      <c r="S48" s="209"/>
      <c r="T48" s="209"/>
      <c r="U48" s="209"/>
      <c r="V48" s="209"/>
      <c r="W48" s="209"/>
      <c r="X48" s="209"/>
    </row>
    <row r="49" spans="1:24" ht="17.100000000000001" customHeight="1" x14ac:dyDescent="0.25">
      <c r="A49" s="275" t="s">
        <v>159</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row>
    <row r="50" spans="1:24" ht="17.100000000000001" customHeight="1" thickBot="1" x14ac:dyDescent="0.3">
      <c r="A50" s="271" t="s">
        <v>69</v>
      </c>
      <c r="B50" s="271"/>
      <c r="C50" s="271"/>
      <c r="D50" s="271"/>
      <c r="E50" s="271"/>
      <c r="F50" s="271"/>
      <c r="G50" s="271"/>
      <c r="H50" s="271"/>
      <c r="I50" s="271"/>
      <c r="J50" s="271"/>
      <c r="K50" s="271"/>
      <c r="L50" s="271"/>
      <c r="M50" s="271"/>
      <c r="N50" s="271"/>
      <c r="O50" s="271"/>
      <c r="P50" s="271"/>
      <c r="Q50" s="271"/>
      <c r="R50" s="271"/>
      <c r="S50" s="271"/>
      <c r="T50" s="271"/>
      <c r="U50" s="271"/>
      <c r="V50" s="271"/>
      <c r="W50" s="271"/>
      <c r="X50" s="271"/>
    </row>
    <row r="51" spans="1:24" ht="17.100000000000001" customHeight="1" x14ac:dyDescent="0.25">
      <c r="A51" s="183" t="s">
        <v>22</v>
      </c>
      <c r="B51" s="229"/>
      <c r="C51" s="184"/>
      <c r="D51" s="50" t="s">
        <v>23</v>
      </c>
      <c r="E51" s="183" t="s">
        <v>31</v>
      </c>
      <c r="F51" s="229"/>
      <c r="G51" s="229"/>
      <c r="H51" s="229"/>
      <c r="I51" s="229"/>
      <c r="J51" s="229"/>
      <c r="K51" s="229"/>
      <c r="L51" s="229"/>
      <c r="M51" s="229"/>
      <c r="N51" s="184"/>
      <c r="O51" s="232" t="s">
        <v>24</v>
      </c>
      <c r="P51" s="232"/>
      <c r="Q51" s="212" t="s">
        <v>58</v>
      </c>
      <c r="R51" s="213"/>
      <c r="S51" s="232" t="s">
        <v>25</v>
      </c>
      <c r="T51" s="232"/>
      <c r="U51" s="212" t="s">
        <v>26</v>
      </c>
      <c r="V51" s="213"/>
      <c r="W51" s="183" t="s">
        <v>27</v>
      </c>
      <c r="X51" s="184"/>
    </row>
    <row r="52" spans="1:24" ht="59.25" customHeight="1" x14ac:dyDescent="0.25">
      <c r="A52" s="156" t="s">
        <v>212</v>
      </c>
      <c r="B52" s="156"/>
      <c r="C52" s="156"/>
      <c r="D52" s="103" t="s">
        <v>28</v>
      </c>
      <c r="E52" s="171" t="s">
        <v>223</v>
      </c>
      <c r="F52" s="172"/>
      <c r="G52" s="172"/>
      <c r="H52" s="172"/>
      <c r="I52" s="172"/>
      <c r="J52" s="172"/>
      <c r="K52" s="172"/>
      <c r="L52" s="172"/>
      <c r="M52" s="172"/>
      <c r="N52" s="196"/>
      <c r="O52" s="197" t="s">
        <v>70</v>
      </c>
      <c r="P52" s="142"/>
      <c r="Q52" s="119">
        <v>2.1</v>
      </c>
      <c r="R52" s="123"/>
      <c r="S52" s="180">
        <v>400</v>
      </c>
      <c r="T52" s="181"/>
      <c r="U52" s="119">
        <v>840</v>
      </c>
      <c r="V52" s="120"/>
      <c r="W52" s="116">
        <v>43709</v>
      </c>
      <c r="X52" s="117"/>
    </row>
    <row r="53" spans="1:24" ht="124.5" customHeight="1" x14ac:dyDescent="0.25">
      <c r="A53" s="156"/>
      <c r="B53" s="156"/>
      <c r="C53" s="156"/>
      <c r="D53" s="102" t="s">
        <v>213</v>
      </c>
      <c r="E53" s="198" t="s">
        <v>241</v>
      </c>
      <c r="F53" s="198"/>
      <c r="G53" s="198"/>
      <c r="H53" s="198"/>
      <c r="I53" s="198"/>
      <c r="J53" s="198"/>
      <c r="K53" s="198"/>
      <c r="L53" s="198"/>
      <c r="M53" s="198"/>
      <c r="N53" s="198"/>
      <c r="O53" s="182" t="s">
        <v>70</v>
      </c>
      <c r="P53" s="142"/>
      <c r="Q53" s="119">
        <v>818.4</v>
      </c>
      <c r="R53" s="123"/>
      <c r="S53" s="180">
        <v>2</v>
      </c>
      <c r="T53" s="181"/>
      <c r="U53" s="119">
        <v>1633.8</v>
      </c>
      <c r="V53" s="120"/>
      <c r="W53" s="116">
        <v>43709</v>
      </c>
      <c r="X53" s="117"/>
    </row>
    <row r="54" spans="1:24" ht="20.25" customHeight="1" x14ac:dyDescent="0.25">
      <c r="A54" s="156"/>
      <c r="B54" s="156"/>
      <c r="C54" s="156"/>
      <c r="D54" s="13" t="s">
        <v>29</v>
      </c>
      <c r="E54" s="13"/>
      <c r="F54" s="13"/>
      <c r="G54" s="13"/>
      <c r="H54" s="13"/>
      <c r="I54" s="13"/>
      <c r="J54" s="13"/>
      <c r="K54" s="13"/>
      <c r="L54" s="13"/>
      <c r="M54" s="13"/>
      <c r="N54" s="13"/>
      <c r="O54" s="155"/>
      <c r="P54" s="155"/>
      <c r="Q54" s="191"/>
      <c r="R54" s="191"/>
      <c r="S54" s="155"/>
      <c r="T54" s="122"/>
      <c r="U54" s="194">
        <f>SUM(U52:U52,U53,)</f>
        <v>2473.8000000000002</v>
      </c>
      <c r="V54" s="195"/>
      <c r="W54" s="121"/>
      <c r="X54" s="122"/>
    </row>
    <row r="55" spans="1:24" ht="45.75" customHeight="1" x14ac:dyDescent="0.25">
      <c r="A55" s="145" t="s">
        <v>160</v>
      </c>
      <c r="B55" s="146"/>
      <c r="C55" s="146"/>
      <c r="D55" s="84" t="s">
        <v>32</v>
      </c>
      <c r="E55" s="153" t="s">
        <v>232</v>
      </c>
      <c r="F55" s="153"/>
      <c r="G55" s="153"/>
      <c r="H55" s="153"/>
      <c r="I55" s="153"/>
      <c r="J55" s="153"/>
      <c r="K55" s="153"/>
      <c r="L55" s="153"/>
      <c r="M55" s="153"/>
      <c r="N55" s="153"/>
      <c r="O55" s="182" t="s">
        <v>70</v>
      </c>
      <c r="P55" s="142"/>
      <c r="Q55" s="119">
        <v>1.2</v>
      </c>
      <c r="R55" s="123"/>
      <c r="S55" s="180">
        <v>400</v>
      </c>
      <c r="T55" s="181"/>
      <c r="U55" s="129">
        <f>SUM(Q55*S55)</f>
        <v>480</v>
      </c>
      <c r="V55" s="119"/>
      <c r="W55" s="116">
        <v>43709</v>
      </c>
      <c r="X55" s="117"/>
    </row>
    <row r="56" spans="1:24" ht="51" customHeight="1" x14ac:dyDescent="0.25">
      <c r="A56" s="147"/>
      <c r="B56" s="148"/>
      <c r="C56" s="149"/>
      <c r="D56" s="85" t="s">
        <v>33</v>
      </c>
      <c r="E56" s="192" t="s">
        <v>210</v>
      </c>
      <c r="F56" s="175"/>
      <c r="G56" s="175"/>
      <c r="H56" s="175"/>
      <c r="I56" s="175"/>
      <c r="J56" s="175"/>
      <c r="K56" s="175"/>
      <c r="L56" s="175"/>
      <c r="M56" s="175"/>
      <c r="N56" s="193"/>
      <c r="O56" s="141" t="s">
        <v>70</v>
      </c>
      <c r="P56" s="142"/>
      <c r="Q56" s="119">
        <v>17</v>
      </c>
      <c r="R56" s="123"/>
      <c r="S56" s="180">
        <v>20</v>
      </c>
      <c r="T56" s="181"/>
      <c r="U56" s="119">
        <v>340</v>
      </c>
      <c r="V56" s="123"/>
      <c r="W56" s="116">
        <v>43709</v>
      </c>
      <c r="X56" s="117"/>
    </row>
    <row r="57" spans="1:24" ht="17.100000000000001" customHeight="1" x14ac:dyDescent="0.25">
      <c r="A57" s="150"/>
      <c r="B57" s="151"/>
      <c r="C57" s="152"/>
      <c r="D57" s="2" t="s">
        <v>29</v>
      </c>
      <c r="E57" s="3"/>
      <c r="F57" s="3"/>
      <c r="G57" s="3"/>
      <c r="H57" s="3"/>
      <c r="I57" s="3"/>
      <c r="J57" s="3"/>
      <c r="K57" s="3"/>
      <c r="L57" s="3"/>
      <c r="M57" s="3"/>
      <c r="N57" s="3"/>
      <c r="O57" s="272"/>
      <c r="P57" s="272"/>
      <c r="Q57" s="273"/>
      <c r="R57" s="273"/>
      <c r="S57" s="272"/>
      <c r="T57" s="274"/>
      <c r="U57" s="194">
        <f>SUM(U55,U56)</f>
        <v>820</v>
      </c>
      <c r="V57" s="195"/>
      <c r="W57" s="121"/>
      <c r="X57" s="122"/>
    </row>
    <row r="58" spans="1:24" ht="105" customHeight="1" x14ac:dyDescent="0.25">
      <c r="A58" s="156" t="s">
        <v>221</v>
      </c>
      <c r="B58" s="156"/>
      <c r="C58" s="156"/>
      <c r="D58" s="97" t="s">
        <v>34</v>
      </c>
      <c r="E58" s="171" t="s">
        <v>244</v>
      </c>
      <c r="F58" s="172"/>
      <c r="G58" s="172"/>
      <c r="H58" s="172"/>
      <c r="I58" s="172"/>
      <c r="J58" s="172"/>
      <c r="K58" s="172"/>
      <c r="L58" s="172"/>
      <c r="M58" s="172"/>
      <c r="N58" s="173"/>
      <c r="O58" s="141" t="s">
        <v>70</v>
      </c>
      <c r="P58" s="142"/>
      <c r="Q58" s="119">
        <v>90</v>
      </c>
      <c r="R58" s="123"/>
      <c r="S58" s="180">
        <v>30</v>
      </c>
      <c r="T58" s="181"/>
      <c r="U58" s="119">
        <v>2700</v>
      </c>
      <c r="V58" s="123"/>
      <c r="W58" s="116">
        <v>43709</v>
      </c>
      <c r="X58" s="117"/>
    </row>
    <row r="59" spans="1:24" ht="126" customHeight="1" x14ac:dyDescent="0.25">
      <c r="A59" s="156"/>
      <c r="B59" s="156"/>
      <c r="C59" s="156"/>
      <c r="D59" s="54" t="s">
        <v>35</v>
      </c>
      <c r="E59" s="153" t="s">
        <v>220</v>
      </c>
      <c r="F59" s="154"/>
      <c r="G59" s="154"/>
      <c r="H59" s="154"/>
      <c r="I59" s="154"/>
      <c r="J59" s="154"/>
      <c r="K59" s="154"/>
      <c r="L59" s="154"/>
      <c r="M59" s="154"/>
      <c r="N59" s="154"/>
      <c r="O59" s="141" t="s">
        <v>70</v>
      </c>
      <c r="P59" s="142"/>
      <c r="Q59" s="119">
        <v>12.9</v>
      </c>
      <c r="R59" s="123"/>
      <c r="S59" s="180">
        <v>400</v>
      </c>
      <c r="T59" s="181"/>
      <c r="U59" s="119">
        <f>SUM(Q59*S59)</f>
        <v>5160</v>
      </c>
      <c r="V59" s="123"/>
      <c r="W59" s="116">
        <v>43709</v>
      </c>
      <c r="X59" s="117"/>
    </row>
    <row r="60" spans="1:24" ht="17.100000000000001" customHeight="1" x14ac:dyDescent="0.25">
      <c r="A60" s="156"/>
      <c r="B60" s="156"/>
      <c r="C60" s="156"/>
      <c r="D60" s="13" t="s">
        <v>29</v>
      </c>
      <c r="E60" s="13"/>
      <c r="F60" s="13"/>
      <c r="G60" s="13"/>
      <c r="H60" s="13"/>
      <c r="I60" s="13"/>
      <c r="J60" s="13"/>
      <c r="K60" s="13"/>
      <c r="L60" s="13"/>
      <c r="M60" s="13"/>
      <c r="N60" s="13"/>
      <c r="O60" s="155"/>
      <c r="P60" s="155"/>
      <c r="Q60" s="191"/>
      <c r="R60" s="191"/>
      <c r="S60" s="155"/>
      <c r="T60" s="122"/>
      <c r="U60" s="194">
        <f>SUM(U58:U59)</f>
        <v>7860</v>
      </c>
      <c r="V60" s="195"/>
      <c r="W60" s="116"/>
      <c r="X60" s="117"/>
    </row>
    <row r="61" spans="1:24" ht="51.75" customHeight="1" x14ac:dyDescent="0.25">
      <c r="A61" s="145" t="s">
        <v>165</v>
      </c>
      <c r="B61" s="146"/>
      <c r="C61" s="146"/>
      <c r="D61" s="87" t="s">
        <v>36</v>
      </c>
      <c r="E61" s="153" t="s">
        <v>227</v>
      </c>
      <c r="F61" s="154"/>
      <c r="G61" s="154"/>
      <c r="H61" s="154"/>
      <c r="I61" s="154"/>
      <c r="J61" s="154"/>
      <c r="K61" s="154"/>
      <c r="L61" s="154"/>
      <c r="M61" s="154"/>
      <c r="N61" s="154"/>
      <c r="O61" s="141" t="s">
        <v>181</v>
      </c>
      <c r="P61" s="142"/>
      <c r="Q61" s="119">
        <v>295</v>
      </c>
      <c r="R61" s="123"/>
      <c r="S61" s="180">
        <v>1</v>
      </c>
      <c r="T61" s="181"/>
      <c r="U61" s="119">
        <v>295</v>
      </c>
      <c r="V61" s="123"/>
      <c r="W61" s="116">
        <v>43709</v>
      </c>
      <c r="X61" s="117"/>
    </row>
    <row r="62" spans="1:24" ht="44.25" customHeight="1" x14ac:dyDescent="0.25">
      <c r="A62" s="147"/>
      <c r="B62" s="148"/>
      <c r="C62" s="148"/>
      <c r="D62" s="87" t="s">
        <v>166</v>
      </c>
      <c r="E62" s="175" t="s">
        <v>214</v>
      </c>
      <c r="F62" s="176"/>
      <c r="G62" s="176"/>
      <c r="H62" s="176"/>
      <c r="I62" s="176"/>
      <c r="J62" s="176"/>
      <c r="K62" s="176"/>
      <c r="L62" s="176"/>
      <c r="M62" s="176"/>
      <c r="N62" s="177"/>
      <c r="O62" s="141" t="s">
        <v>181</v>
      </c>
      <c r="P62" s="142"/>
      <c r="Q62" s="119">
        <v>125</v>
      </c>
      <c r="R62" s="123"/>
      <c r="S62" s="180">
        <v>1</v>
      </c>
      <c r="T62" s="181"/>
      <c r="U62" s="119">
        <v>125</v>
      </c>
      <c r="V62" s="123"/>
      <c r="W62" s="116">
        <v>43709</v>
      </c>
      <c r="X62" s="117"/>
    </row>
    <row r="63" spans="1:24" ht="55.5" customHeight="1" x14ac:dyDescent="0.25">
      <c r="A63" s="147"/>
      <c r="B63" s="148"/>
      <c r="C63" s="148"/>
      <c r="D63" s="87" t="s">
        <v>167</v>
      </c>
      <c r="E63" s="162" t="s">
        <v>231</v>
      </c>
      <c r="F63" s="163"/>
      <c r="G63" s="163"/>
      <c r="H63" s="163"/>
      <c r="I63" s="163"/>
      <c r="J63" s="163"/>
      <c r="K63" s="163"/>
      <c r="L63" s="163"/>
      <c r="M63" s="163"/>
      <c r="N63" s="164"/>
      <c r="O63" s="141" t="s">
        <v>181</v>
      </c>
      <c r="P63" s="142"/>
      <c r="Q63" s="119">
        <v>100</v>
      </c>
      <c r="R63" s="123"/>
      <c r="S63" s="180">
        <v>1</v>
      </c>
      <c r="T63" s="181"/>
      <c r="U63" s="119">
        <v>200</v>
      </c>
      <c r="V63" s="123"/>
      <c r="W63" s="116">
        <v>43709</v>
      </c>
      <c r="X63" s="117"/>
    </row>
    <row r="64" spans="1:24" ht="45" customHeight="1" x14ac:dyDescent="0.25">
      <c r="A64" s="147"/>
      <c r="B64" s="148"/>
      <c r="C64" s="148"/>
      <c r="D64" s="87" t="s">
        <v>168</v>
      </c>
      <c r="E64" s="162" t="s">
        <v>216</v>
      </c>
      <c r="F64" s="163"/>
      <c r="G64" s="163"/>
      <c r="H64" s="163"/>
      <c r="I64" s="163"/>
      <c r="J64" s="163"/>
      <c r="K64" s="163"/>
      <c r="L64" s="163"/>
      <c r="M64" s="163"/>
      <c r="N64" s="164"/>
      <c r="O64" s="141" t="s">
        <v>181</v>
      </c>
      <c r="P64" s="142"/>
      <c r="Q64" s="119">
        <v>240</v>
      </c>
      <c r="R64" s="123"/>
      <c r="S64" s="180">
        <v>1</v>
      </c>
      <c r="T64" s="181"/>
      <c r="U64" s="119">
        <f>Q64*S64</f>
        <v>240</v>
      </c>
      <c r="V64" s="123"/>
      <c r="W64" s="116">
        <v>43709</v>
      </c>
      <c r="X64" s="117"/>
    </row>
    <row r="65" spans="1:24" ht="51" customHeight="1" x14ac:dyDescent="0.25">
      <c r="A65" s="147"/>
      <c r="B65" s="148"/>
      <c r="C65" s="148"/>
      <c r="D65" s="87" t="s">
        <v>170</v>
      </c>
      <c r="E65" s="162" t="s">
        <v>217</v>
      </c>
      <c r="F65" s="163"/>
      <c r="G65" s="163"/>
      <c r="H65" s="163"/>
      <c r="I65" s="163"/>
      <c r="J65" s="163"/>
      <c r="K65" s="163"/>
      <c r="L65" s="163"/>
      <c r="M65" s="163"/>
      <c r="N65" s="164"/>
      <c r="O65" s="141" t="s">
        <v>181</v>
      </c>
      <c r="P65" s="142"/>
      <c r="Q65" s="119">
        <v>300</v>
      </c>
      <c r="R65" s="123"/>
      <c r="S65" s="180">
        <v>1</v>
      </c>
      <c r="T65" s="181"/>
      <c r="U65" s="119">
        <f>SUM(Q65*S65)</f>
        <v>300</v>
      </c>
      <c r="V65" s="123"/>
      <c r="W65" s="116">
        <v>43709</v>
      </c>
      <c r="X65" s="117"/>
    </row>
    <row r="66" spans="1:24" ht="54" customHeight="1" x14ac:dyDescent="0.25">
      <c r="A66" s="147"/>
      <c r="B66" s="148"/>
      <c r="C66" s="148"/>
      <c r="D66" s="87" t="s">
        <v>169</v>
      </c>
      <c r="E66" s="162" t="s">
        <v>240</v>
      </c>
      <c r="F66" s="163"/>
      <c r="G66" s="163"/>
      <c r="H66" s="163"/>
      <c r="I66" s="163"/>
      <c r="J66" s="163"/>
      <c r="K66" s="163"/>
      <c r="L66" s="163"/>
      <c r="M66" s="163"/>
      <c r="N66" s="164"/>
      <c r="O66" s="141" t="s">
        <v>181</v>
      </c>
      <c r="P66" s="142"/>
      <c r="Q66" s="119">
        <v>4000</v>
      </c>
      <c r="R66" s="123"/>
      <c r="S66" s="180">
        <v>2</v>
      </c>
      <c r="T66" s="181"/>
      <c r="U66" s="119">
        <f>SUM(Q66*S66)</f>
        <v>8000</v>
      </c>
      <c r="V66" s="123"/>
      <c r="W66" s="116">
        <v>43709</v>
      </c>
      <c r="X66" s="117"/>
    </row>
    <row r="67" spans="1:24" ht="36.75" customHeight="1" x14ac:dyDescent="0.25">
      <c r="A67" s="147"/>
      <c r="B67" s="148"/>
      <c r="C67" s="148"/>
      <c r="D67" s="87" t="s">
        <v>172</v>
      </c>
      <c r="E67" s="162" t="s">
        <v>211</v>
      </c>
      <c r="F67" s="163"/>
      <c r="G67" s="163"/>
      <c r="H67" s="163"/>
      <c r="I67" s="163"/>
      <c r="J67" s="163"/>
      <c r="K67" s="163"/>
      <c r="L67" s="163"/>
      <c r="M67" s="163"/>
      <c r="N67" s="164"/>
      <c r="O67" s="141" t="s">
        <v>181</v>
      </c>
      <c r="P67" s="142"/>
      <c r="Q67" s="119">
        <v>200</v>
      </c>
      <c r="R67" s="123"/>
      <c r="S67" s="180">
        <v>1</v>
      </c>
      <c r="T67" s="181"/>
      <c r="U67" s="119">
        <f t="shared" ref="U67" si="0">SUM(Q67*S67)</f>
        <v>200</v>
      </c>
      <c r="V67" s="123"/>
      <c r="W67" s="116">
        <v>43709</v>
      </c>
      <c r="X67" s="117"/>
    </row>
    <row r="68" spans="1:24" ht="90" customHeight="1" x14ac:dyDescent="0.25">
      <c r="A68" s="147"/>
      <c r="B68" s="148"/>
      <c r="C68" s="148"/>
      <c r="D68" s="87" t="s">
        <v>171</v>
      </c>
      <c r="E68" s="162" t="s">
        <v>253</v>
      </c>
      <c r="F68" s="163"/>
      <c r="G68" s="163"/>
      <c r="H68" s="163"/>
      <c r="I68" s="163"/>
      <c r="J68" s="163"/>
      <c r="K68" s="163"/>
      <c r="L68" s="163"/>
      <c r="M68" s="163"/>
      <c r="N68" s="164"/>
      <c r="O68" s="141" t="s">
        <v>182</v>
      </c>
      <c r="P68" s="142"/>
      <c r="Q68" s="119">
        <v>4752</v>
      </c>
      <c r="R68" s="123"/>
      <c r="S68" s="180">
        <v>1</v>
      </c>
      <c r="T68" s="181"/>
      <c r="U68" s="119">
        <f>SUM(Q68*S68)</f>
        <v>4752</v>
      </c>
      <c r="V68" s="123"/>
      <c r="W68" s="116">
        <v>43709</v>
      </c>
      <c r="X68" s="117"/>
    </row>
    <row r="69" spans="1:24" ht="45.75" customHeight="1" x14ac:dyDescent="0.25">
      <c r="A69" s="147"/>
      <c r="B69" s="148"/>
      <c r="C69" s="148"/>
      <c r="D69" s="87" t="s">
        <v>173</v>
      </c>
      <c r="E69" s="162" t="s">
        <v>235</v>
      </c>
      <c r="F69" s="163"/>
      <c r="G69" s="163"/>
      <c r="H69" s="163"/>
      <c r="I69" s="163"/>
      <c r="J69" s="163"/>
      <c r="K69" s="163"/>
      <c r="L69" s="163"/>
      <c r="M69" s="163"/>
      <c r="N69" s="164"/>
      <c r="O69" s="141" t="s">
        <v>182</v>
      </c>
      <c r="P69" s="142"/>
      <c r="Q69" s="119">
        <v>530</v>
      </c>
      <c r="R69" s="123"/>
      <c r="S69" s="180">
        <v>1</v>
      </c>
      <c r="T69" s="181"/>
      <c r="U69" s="119">
        <f>SUM(Q69*S69)</f>
        <v>530</v>
      </c>
      <c r="V69" s="123"/>
      <c r="W69" s="116">
        <v>43709</v>
      </c>
      <c r="X69" s="117"/>
    </row>
    <row r="70" spans="1:24" ht="45.75" customHeight="1" x14ac:dyDescent="0.25">
      <c r="A70" s="147"/>
      <c r="B70" s="148"/>
      <c r="C70" s="148"/>
      <c r="D70" s="87" t="s">
        <v>174</v>
      </c>
      <c r="E70" s="165" t="s">
        <v>239</v>
      </c>
      <c r="F70" s="166"/>
      <c r="G70" s="166"/>
      <c r="H70" s="166"/>
      <c r="I70" s="166"/>
      <c r="J70" s="166"/>
      <c r="K70" s="166"/>
      <c r="L70" s="166"/>
      <c r="M70" s="166"/>
      <c r="N70" s="167"/>
      <c r="O70" s="141" t="s">
        <v>182</v>
      </c>
      <c r="P70" s="142"/>
      <c r="Q70" s="119">
        <v>350</v>
      </c>
      <c r="R70" s="123"/>
      <c r="S70" s="180">
        <v>1</v>
      </c>
      <c r="T70" s="181"/>
      <c r="U70" s="119">
        <f>SUM(Q70*S70)</f>
        <v>350</v>
      </c>
      <c r="V70" s="123"/>
      <c r="W70" s="116">
        <v>43709</v>
      </c>
      <c r="X70" s="117"/>
    </row>
    <row r="71" spans="1:24" ht="42.75" customHeight="1" x14ac:dyDescent="0.25">
      <c r="A71" s="147"/>
      <c r="B71" s="148"/>
      <c r="C71" s="148"/>
      <c r="D71" s="87" t="s">
        <v>175</v>
      </c>
      <c r="E71" s="162" t="s">
        <v>218</v>
      </c>
      <c r="F71" s="163"/>
      <c r="G71" s="163"/>
      <c r="H71" s="163"/>
      <c r="I71" s="163"/>
      <c r="J71" s="163"/>
      <c r="K71" s="163"/>
      <c r="L71" s="163"/>
      <c r="M71" s="163"/>
      <c r="N71" s="164"/>
      <c r="O71" s="141" t="s">
        <v>182</v>
      </c>
      <c r="P71" s="142"/>
      <c r="Q71" s="119">
        <v>200</v>
      </c>
      <c r="R71" s="123"/>
      <c r="S71" s="180">
        <v>1</v>
      </c>
      <c r="T71" s="181"/>
      <c r="U71" s="119">
        <f t="shared" ref="U71:U73" si="1">SUM(Q71*S71)</f>
        <v>200</v>
      </c>
      <c r="V71" s="123"/>
      <c r="W71" s="116">
        <v>43709</v>
      </c>
      <c r="X71" s="117"/>
    </row>
    <row r="72" spans="1:24" ht="68.25" customHeight="1" x14ac:dyDescent="0.25">
      <c r="A72" s="147"/>
      <c r="B72" s="148"/>
      <c r="C72" s="148"/>
      <c r="D72" s="87" t="s">
        <v>176</v>
      </c>
      <c r="E72" s="162" t="s">
        <v>219</v>
      </c>
      <c r="F72" s="163"/>
      <c r="G72" s="163"/>
      <c r="H72" s="163"/>
      <c r="I72" s="163"/>
      <c r="J72" s="163"/>
      <c r="K72" s="163"/>
      <c r="L72" s="163"/>
      <c r="M72" s="163"/>
      <c r="N72" s="164"/>
      <c r="O72" s="141" t="s">
        <v>182</v>
      </c>
      <c r="P72" s="142"/>
      <c r="Q72" s="119">
        <v>650</v>
      </c>
      <c r="R72" s="123"/>
      <c r="S72" s="180">
        <v>1</v>
      </c>
      <c r="T72" s="181"/>
      <c r="U72" s="119">
        <f t="shared" si="1"/>
        <v>650</v>
      </c>
      <c r="V72" s="123"/>
      <c r="W72" s="116">
        <v>43709</v>
      </c>
      <c r="X72" s="117"/>
    </row>
    <row r="73" spans="1:24" ht="84" customHeight="1" x14ac:dyDescent="0.25">
      <c r="A73" s="147"/>
      <c r="B73" s="148"/>
      <c r="C73" s="148"/>
      <c r="D73" s="87" t="s">
        <v>177</v>
      </c>
      <c r="E73" s="162" t="s">
        <v>224</v>
      </c>
      <c r="F73" s="163"/>
      <c r="G73" s="163"/>
      <c r="H73" s="163"/>
      <c r="I73" s="163"/>
      <c r="J73" s="163"/>
      <c r="K73" s="163"/>
      <c r="L73" s="163"/>
      <c r="M73" s="163"/>
      <c r="N73" s="164"/>
      <c r="O73" s="141" t="s">
        <v>182</v>
      </c>
      <c r="P73" s="142"/>
      <c r="Q73" s="119">
        <v>200</v>
      </c>
      <c r="R73" s="123"/>
      <c r="S73" s="180">
        <v>1</v>
      </c>
      <c r="T73" s="181"/>
      <c r="U73" s="119">
        <f t="shared" si="1"/>
        <v>200</v>
      </c>
      <c r="V73" s="123"/>
      <c r="W73" s="116">
        <v>43709</v>
      </c>
      <c r="X73" s="117"/>
    </row>
    <row r="74" spans="1:24" ht="51" customHeight="1" x14ac:dyDescent="0.25">
      <c r="A74" s="147"/>
      <c r="B74" s="148"/>
      <c r="C74" s="148"/>
      <c r="D74" s="87" t="s">
        <v>178</v>
      </c>
      <c r="E74" s="162" t="s">
        <v>225</v>
      </c>
      <c r="F74" s="163"/>
      <c r="G74" s="163"/>
      <c r="H74" s="163"/>
      <c r="I74" s="163"/>
      <c r="J74" s="163"/>
      <c r="K74" s="163"/>
      <c r="L74" s="163"/>
      <c r="M74" s="163"/>
      <c r="N74" s="164"/>
      <c r="O74" s="141" t="s">
        <v>182</v>
      </c>
      <c r="P74" s="142"/>
      <c r="Q74" s="119">
        <v>145</v>
      </c>
      <c r="R74" s="123"/>
      <c r="S74" s="180">
        <v>1</v>
      </c>
      <c r="T74" s="181"/>
      <c r="U74" s="119">
        <f>SUM(Q74*S74)</f>
        <v>145</v>
      </c>
      <c r="V74" s="123"/>
      <c r="W74" s="116">
        <v>43709</v>
      </c>
      <c r="X74" s="117"/>
    </row>
    <row r="75" spans="1:24" ht="48" customHeight="1" x14ac:dyDescent="0.25">
      <c r="A75" s="147"/>
      <c r="B75" s="148"/>
      <c r="C75" s="148"/>
      <c r="D75" s="87" t="s">
        <v>179</v>
      </c>
      <c r="E75" s="162" t="s">
        <v>226</v>
      </c>
      <c r="F75" s="163"/>
      <c r="G75" s="163"/>
      <c r="H75" s="163"/>
      <c r="I75" s="163"/>
      <c r="J75" s="163"/>
      <c r="K75" s="163"/>
      <c r="L75" s="163"/>
      <c r="M75" s="163"/>
      <c r="N75" s="164"/>
      <c r="O75" s="141" t="s">
        <v>182</v>
      </c>
      <c r="P75" s="142"/>
      <c r="Q75" s="119">
        <v>200</v>
      </c>
      <c r="R75" s="123"/>
      <c r="S75" s="180">
        <v>1</v>
      </c>
      <c r="T75" s="181"/>
      <c r="U75" s="119">
        <f>SUM(Q75*S75)</f>
        <v>200</v>
      </c>
      <c r="V75" s="123"/>
      <c r="W75" s="116">
        <v>43709</v>
      </c>
      <c r="X75" s="117"/>
    </row>
    <row r="76" spans="1:24" ht="77.25" customHeight="1" x14ac:dyDescent="0.25">
      <c r="A76" s="147"/>
      <c r="B76" s="148"/>
      <c r="C76" s="148"/>
      <c r="D76" s="33" t="s">
        <v>180</v>
      </c>
      <c r="E76" s="162" t="s">
        <v>242</v>
      </c>
      <c r="F76" s="163"/>
      <c r="G76" s="163"/>
      <c r="H76" s="163"/>
      <c r="I76" s="163"/>
      <c r="J76" s="163"/>
      <c r="K76" s="163"/>
      <c r="L76" s="163"/>
      <c r="M76" s="163"/>
      <c r="N76" s="164"/>
      <c r="O76" s="141" t="s">
        <v>182</v>
      </c>
      <c r="P76" s="142"/>
      <c r="Q76" s="119">
        <v>1207.5</v>
      </c>
      <c r="R76" s="123"/>
      <c r="S76" s="180">
        <v>1</v>
      </c>
      <c r="T76" s="181"/>
      <c r="U76" s="119">
        <f>Q76*S76</f>
        <v>1207.5</v>
      </c>
      <c r="V76" s="123"/>
      <c r="W76" s="116">
        <v>43709</v>
      </c>
      <c r="X76" s="117"/>
    </row>
    <row r="77" spans="1:24" ht="17.100000000000001" customHeight="1" x14ac:dyDescent="0.25">
      <c r="A77" s="150"/>
      <c r="B77" s="151"/>
      <c r="C77" s="152"/>
      <c r="D77" s="12" t="s">
        <v>29</v>
      </c>
      <c r="E77" s="13"/>
      <c r="F77" s="13"/>
      <c r="G77" s="13"/>
      <c r="H77" s="13"/>
      <c r="I77" s="13"/>
      <c r="J77" s="13"/>
      <c r="K77" s="13"/>
      <c r="L77" s="13"/>
      <c r="M77" s="13"/>
      <c r="N77" s="13"/>
      <c r="O77" s="155"/>
      <c r="P77" s="155"/>
      <c r="Q77" s="191"/>
      <c r="R77" s="191"/>
      <c r="S77" s="155"/>
      <c r="T77" s="122"/>
      <c r="U77" s="194">
        <f>SUM(U61:V76)</f>
        <v>17594.5</v>
      </c>
      <c r="V77" s="195"/>
      <c r="W77" s="116"/>
      <c r="X77" s="117"/>
    </row>
    <row r="78" spans="1:24" ht="46.5" customHeight="1" x14ac:dyDescent="0.25">
      <c r="A78" s="145" t="s">
        <v>183</v>
      </c>
      <c r="B78" s="146"/>
      <c r="C78" s="146"/>
      <c r="D78" s="86" t="s">
        <v>37</v>
      </c>
      <c r="E78" s="153" t="s">
        <v>198</v>
      </c>
      <c r="F78" s="154"/>
      <c r="G78" s="154"/>
      <c r="H78" s="154"/>
      <c r="I78" s="154"/>
      <c r="J78" s="154"/>
      <c r="K78" s="154"/>
      <c r="L78" s="154"/>
      <c r="M78" s="154"/>
      <c r="N78" s="154"/>
      <c r="O78" s="141" t="s">
        <v>182</v>
      </c>
      <c r="P78" s="142"/>
      <c r="Q78" s="119">
        <v>1036</v>
      </c>
      <c r="R78" s="123"/>
      <c r="S78" s="180">
        <v>2</v>
      </c>
      <c r="T78" s="181"/>
      <c r="U78" s="119">
        <f>SUM(Q78*S78)</f>
        <v>2072</v>
      </c>
      <c r="V78" s="123"/>
      <c r="W78" s="116">
        <v>43709</v>
      </c>
      <c r="X78" s="117"/>
    </row>
    <row r="79" spans="1:24" ht="57" customHeight="1" x14ac:dyDescent="0.25">
      <c r="A79" s="147"/>
      <c r="B79" s="148"/>
      <c r="C79" s="149"/>
      <c r="D79" s="83" t="s">
        <v>119</v>
      </c>
      <c r="E79" s="192" t="s">
        <v>215</v>
      </c>
      <c r="F79" s="176"/>
      <c r="G79" s="176"/>
      <c r="H79" s="176"/>
      <c r="I79" s="176"/>
      <c r="J79" s="176"/>
      <c r="K79" s="176"/>
      <c r="L79" s="176"/>
      <c r="M79" s="176"/>
      <c r="N79" s="177"/>
      <c r="O79" s="141" t="s">
        <v>182</v>
      </c>
      <c r="P79" s="412"/>
      <c r="Q79" s="385">
        <v>6000</v>
      </c>
      <c r="R79" s="120"/>
      <c r="S79" s="413">
        <v>1</v>
      </c>
      <c r="T79" s="414"/>
      <c r="U79" s="385">
        <f>Q79*S79</f>
        <v>6000</v>
      </c>
      <c r="V79" s="120"/>
      <c r="W79" s="116">
        <v>43709</v>
      </c>
      <c r="X79" s="117"/>
    </row>
    <row r="80" spans="1:24" ht="17.100000000000001" customHeight="1" x14ac:dyDescent="0.25">
      <c r="A80" s="150"/>
      <c r="B80" s="151"/>
      <c r="C80" s="152"/>
      <c r="D80" s="121" t="s">
        <v>29</v>
      </c>
      <c r="E80" s="155"/>
      <c r="F80" s="13"/>
      <c r="G80" s="13"/>
      <c r="H80" s="13"/>
      <c r="I80" s="13"/>
      <c r="J80" s="13"/>
      <c r="K80" s="13"/>
      <c r="L80" s="13"/>
      <c r="M80" s="13"/>
      <c r="N80" s="13"/>
      <c r="O80" s="155"/>
      <c r="P80" s="155"/>
      <c r="Q80" s="191"/>
      <c r="R80" s="191"/>
      <c r="S80" s="155"/>
      <c r="T80" s="122"/>
      <c r="U80" s="194">
        <f>SUM(U78:U79)</f>
        <v>8072</v>
      </c>
      <c r="V80" s="195"/>
      <c r="W80" s="121"/>
      <c r="X80" s="122"/>
    </row>
    <row r="81" spans="1:25" ht="201" customHeight="1" thickBot="1" x14ac:dyDescent="0.3">
      <c r="A81" s="156" t="s">
        <v>184</v>
      </c>
      <c r="B81" s="156"/>
      <c r="C81" s="156"/>
      <c r="D81" s="93" t="s">
        <v>197</v>
      </c>
      <c r="E81" s="160" t="s">
        <v>228</v>
      </c>
      <c r="F81" s="158"/>
      <c r="G81" s="158"/>
      <c r="H81" s="158"/>
      <c r="I81" s="158"/>
      <c r="J81" s="158"/>
      <c r="K81" s="158"/>
      <c r="L81" s="158"/>
      <c r="M81" s="158"/>
      <c r="N81" s="161"/>
      <c r="O81" s="141" t="s">
        <v>182</v>
      </c>
      <c r="P81" s="142"/>
      <c r="Q81" s="423">
        <v>1000</v>
      </c>
      <c r="R81" s="424"/>
      <c r="S81" s="425">
        <v>1</v>
      </c>
      <c r="T81" s="426"/>
      <c r="U81" s="427">
        <v>1000</v>
      </c>
      <c r="V81" s="428"/>
      <c r="W81" s="116">
        <v>43709</v>
      </c>
      <c r="X81" s="117"/>
    </row>
    <row r="82" spans="1:25" ht="17.100000000000001" customHeight="1" x14ac:dyDescent="0.25">
      <c r="A82" s="156"/>
      <c r="B82" s="156"/>
      <c r="C82" s="156"/>
      <c r="D82" s="155" t="s">
        <v>29</v>
      </c>
      <c r="E82" s="155"/>
      <c r="F82" s="13"/>
      <c r="G82" s="13"/>
      <c r="H82" s="13"/>
      <c r="I82" s="13"/>
      <c r="J82" s="13"/>
      <c r="K82" s="13"/>
      <c r="L82" s="13"/>
      <c r="M82" s="13"/>
      <c r="N82" s="13"/>
      <c r="O82" s="155"/>
      <c r="P82" s="155"/>
      <c r="Q82" s="191"/>
      <c r="R82" s="191"/>
      <c r="S82" s="155"/>
      <c r="T82" s="122"/>
      <c r="U82" s="194">
        <f>SUM(U81:U81)</f>
        <v>1000</v>
      </c>
      <c r="V82" s="195"/>
      <c r="W82" s="89"/>
      <c r="X82" s="80"/>
    </row>
    <row r="83" spans="1:25" ht="49.5" customHeight="1" x14ac:dyDescent="0.25">
      <c r="A83" s="156" t="s">
        <v>237</v>
      </c>
      <c r="B83" s="156"/>
      <c r="C83" s="156"/>
      <c r="D83" s="94" t="s">
        <v>121</v>
      </c>
      <c r="E83" s="171" t="s">
        <v>236</v>
      </c>
      <c r="F83" s="172"/>
      <c r="G83" s="172"/>
      <c r="H83" s="172"/>
      <c r="I83" s="172"/>
      <c r="J83" s="172"/>
      <c r="K83" s="172"/>
      <c r="L83" s="172"/>
      <c r="M83" s="172"/>
      <c r="N83" s="173"/>
      <c r="O83" s="137" t="s">
        <v>199</v>
      </c>
      <c r="P83" s="138"/>
      <c r="Q83" s="139">
        <v>300</v>
      </c>
      <c r="R83" s="139"/>
      <c r="S83" s="140">
        <v>1</v>
      </c>
      <c r="T83" s="140"/>
      <c r="U83" s="139">
        <v>5400</v>
      </c>
      <c r="V83" s="139"/>
      <c r="W83" s="116">
        <v>43709</v>
      </c>
      <c r="X83" s="117"/>
    </row>
    <row r="84" spans="1:25" ht="54" customHeight="1" x14ac:dyDescent="0.25">
      <c r="A84" s="156"/>
      <c r="B84" s="156"/>
      <c r="C84" s="156"/>
      <c r="D84" s="95" t="s">
        <v>208</v>
      </c>
      <c r="E84" s="124" t="s">
        <v>246</v>
      </c>
      <c r="F84" s="125"/>
      <c r="G84" s="125"/>
      <c r="H84" s="125"/>
      <c r="I84" s="125"/>
      <c r="J84" s="125"/>
      <c r="K84" s="125"/>
      <c r="L84" s="125"/>
      <c r="M84" s="125"/>
      <c r="N84" s="126"/>
      <c r="O84" s="137" t="s">
        <v>199</v>
      </c>
      <c r="P84" s="138"/>
      <c r="Q84" s="139">
        <v>650</v>
      </c>
      <c r="R84" s="139"/>
      <c r="S84" s="140">
        <v>1</v>
      </c>
      <c r="T84" s="140"/>
      <c r="U84" s="139">
        <v>650</v>
      </c>
      <c r="V84" s="139"/>
      <c r="W84" s="116">
        <v>43709</v>
      </c>
      <c r="X84" s="117"/>
      <c r="Y84" s="105"/>
    </row>
    <row r="85" spans="1:25" ht="49.5" customHeight="1" x14ac:dyDescent="0.25">
      <c r="A85" s="156"/>
      <c r="B85" s="156"/>
      <c r="C85" s="156"/>
      <c r="D85" s="95" t="s">
        <v>209</v>
      </c>
      <c r="E85" s="171" t="s">
        <v>233</v>
      </c>
      <c r="F85" s="172"/>
      <c r="G85" s="172"/>
      <c r="H85" s="172"/>
      <c r="I85" s="172"/>
      <c r="J85" s="172"/>
      <c r="K85" s="172"/>
      <c r="L85" s="172"/>
      <c r="M85" s="172"/>
      <c r="N85" s="173"/>
      <c r="O85" s="137" t="s">
        <v>199</v>
      </c>
      <c r="P85" s="138"/>
      <c r="Q85" s="139">
        <v>420</v>
      </c>
      <c r="R85" s="139"/>
      <c r="S85" s="140">
        <v>1</v>
      </c>
      <c r="T85" s="140"/>
      <c r="U85" s="139">
        <v>840</v>
      </c>
      <c r="V85" s="139"/>
      <c r="W85" s="116">
        <v>43709</v>
      </c>
      <c r="X85" s="117"/>
    </row>
    <row r="86" spans="1:25" ht="97.5" customHeight="1" x14ac:dyDescent="0.25">
      <c r="A86" s="156"/>
      <c r="B86" s="156"/>
      <c r="C86" s="156"/>
      <c r="D86" s="95" t="s">
        <v>222</v>
      </c>
      <c r="E86" s="171" t="s">
        <v>243</v>
      </c>
      <c r="F86" s="172"/>
      <c r="G86" s="172"/>
      <c r="H86" s="172"/>
      <c r="I86" s="172"/>
      <c r="J86" s="172"/>
      <c r="K86" s="172"/>
      <c r="L86" s="172"/>
      <c r="M86" s="172"/>
      <c r="N86" s="173"/>
      <c r="O86" s="137" t="s">
        <v>199</v>
      </c>
      <c r="P86" s="138"/>
      <c r="Q86" s="139">
        <v>2100</v>
      </c>
      <c r="R86" s="139"/>
      <c r="S86" s="140">
        <v>2</v>
      </c>
      <c r="T86" s="140"/>
      <c r="U86" s="139">
        <v>4200</v>
      </c>
      <c r="V86" s="139"/>
      <c r="W86" s="116">
        <v>43709</v>
      </c>
      <c r="X86" s="117"/>
    </row>
    <row r="87" spans="1:25" ht="67.5" customHeight="1" x14ac:dyDescent="0.25">
      <c r="A87" s="156"/>
      <c r="B87" s="156"/>
      <c r="C87" s="156"/>
      <c r="D87" s="96" t="s">
        <v>238</v>
      </c>
      <c r="E87" s="157" t="s">
        <v>234</v>
      </c>
      <c r="F87" s="158"/>
      <c r="G87" s="158"/>
      <c r="H87" s="158"/>
      <c r="I87" s="158"/>
      <c r="J87" s="158"/>
      <c r="K87" s="158"/>
      <c r="L87" s="158"/>
      <c r="M87" s="158"/>
      <c r="N87" s="159"/>
      <c r="O87" s="137" t="s">
        <v>199</v>
      </c>
      <c r="P87" s="138"/>
      <c r="Q87" s="267">
        <v>1000</v>
      </c>
      <c r="R87" s="268"/>
      <c r="S87" s="421">
        <v>1</v>
      </c>
      <c r="T87" s="422"/>
      <c r="U87" s="267">
        <f>SUM(Q87*S87)</f>
        <v>1000</v>
      </c>
      <c r="V87" s="268"/>
      <c r="W87" s="116">
        <v>43709</v>
      </c>
      <c r="X87" s="117"/>
    </row>
    <row r="88" spans="1:25" ht="17.100000000000001" customHeight="1" x14ac:dyDescent="0.25">
      <c r="A88" s="156"/>
      <c r="B88" s="156"/>
      <c r="C88" s="156"/>
      <c r="D88" s="155" t="s">
        <v>29</v>
      </c>
      <c r="E88" s="155"/>
      <c r="F88" s="13"/>
      <c r="G88" s="13"/>
      <c r="H88" s="13"/>
      <c r="I88" s="13"/>
      <c r="J88" s="13"/>
      <c r="K88" s="13"/>
      <c r="L88" s="13"/>
      <c r="M88" s="13"/>
      <c r="N88" s="13"/>
      <c r="O88" s="155"/>
      <c r="P88" s="155"/>
      <c r="Q88" s="191"/>
      <c r="R88" s="191"/>
      <c r="S88" s="155"/>
      <c r="T88" s="122"/>
      <c r="U88" s="194">
        <f>SUM(U83:U86,U87)</f>
        <v>12090</v>
      </c>
      <c r="V88" s="195"/>
      <c r="W88" s="89"/>
      <c r="X88" s="80"/>
    </row>
    <row r="89" spans="1:25" ht="17.100000000000001" customHeight="1" thickBot="1" x14ac:dyDescent="0.3">
      <c r="A89" s="245"/>
      <c r="B89" s="246"/>
      <c r="C89" s="246"/>
      <c r="D89" s="4"/>
      <c r="E89" s="4"/>
      <c r="F89" s="4"/>
      <c r="G89" s="4"/>
      <c r="H89" s="4"/>
      <c r="I89" s="4"/>
      <c r="J89" s="4"/>
      <c r="K89" s="4"/>
      <c r="L89" s="4"/>
      <c r="M89" s="4"/>
      <c r="N89" s="4"/>
      <c r="O89" s="5"/>
      <c r="P89" s="5"/>
      <c r="Q89" s="6"/>
      <c r="R89" s="6"/>
      <c r="S89" s="30"/>
      <c r="T89" s="30"/>
      <c r="U89" s="239">
        <f>SUM(U54+U57+U60+U77+U80+U82+U88)</f>
        <v>49910.3</v>
      </c>
      <c r="V89" s="241"/>
      <c r="W89" s="7"/>
      <c r="X89" s="8"/>
    </row>
    <row r="90" spans="1:25" ht="107.25" customHeight="1" x14ac:dyDescent="0.25">
      <c r="A90" s="9"/>
      <c r="B90" s="9"/>
      <c r="C90" s="9"/>
      <c r="D90" s="45"/>
      <c r="E90" s="45"/>
      <c r="F90" s="45"/>
      <c r="G90" s="45"/>
      <c r="H90" s="45"/>
      <c r="I90" s="45"/>
      <c r="J90" s="45"/>
      <c r="K90" s="45"/>
      <c r="L90" s="45"/>
      <c r="M90" s="45"/>
      <c r="N90" s="45"/>
      <c r="O90" s="10"/>
      <c r="P90" s="10"/>
      <c r="Q90" s="11"/>
      <c r="R90" s="11"/>
      <c r="S90" s="10"/>
      <c r="T90" s="10"/>
      <c r="U90" s="11"/>
      <c r="V90" s="11"/>
      <c r="W90" s="10"/>
      <c r="X90" s="10"/>
    </row>
    <row r="91" spans="1:25" ht="17.100000000000001" customHeight="1" thickBot="1" x14ac:dyDescent="0.3">
      <c r="A91" s="271" t="s">
        <v>71</v>
      </c>
      <c r="B91" s="271"/>
      <c r="C91" s="271"/>
      <c r="D91" s="271"/>
      <c r="E91" s="271"/>
      <c r="F91" s="271"/>
      <c r="G91" s="271"/>
      <c r="H91" s="271"/>
      <c r="I91" s="271"/>
      <c r="J91" s="271"/>
      <c r="K91" s="271"/>
      <c r="L91" s="271"/>
      <c r="M91" s="271"/>
      <c r="N91" s="271"/>
      <c r="O91" s="271"/>
      <c r="P91" s="271"/>
      <c r="Q91" s="271"/>
      <c r="R91" s="271"/>
      <c r="S91" s="271"/>
      <c r="T91" s="271"/>
      <c r="U91" s="271"/>
      <c r="V91" s="271"/>
      <c r="W91" s="271"/>
      <c r="X91" s="271"/>
    </row>
    <row r="92" spans="1:25" ht="17.100000000000001" customHeight="1" x14ac:dyDescent="0.25">
      <c r="A92" s="183" t="s">
        <v>22</v>
      </c>
      <c r="B92" s="229"/>
      <c r="C92" s="184"/>
      <c r="D92" s="50" t="s">
        <v>23</v>
      </c>
      <c r="E92" s="183" t="s">
        <v>31</v>
      </c>
      <c r="F92" s="229"/>
      <c r="G92" s="229"/>
      <c r="H92" s="229"/>
      <c r="I92" s="229"/>
      <c r="J92" s="229"/>
      <c r="K92" s="229"/>
      <c r="L92" s="229"/>
      <c r="M92" s="229"/>
      <c r="N92" s="184"/>
      <c r="O92" s="232" t="s">
        <v>24</v>
      </c>
      <c r="P92" s="232"/>
      <c r="Q92" s="212" t="s">
        <v>58</v>
      </c>
      <c r="R92" s="213"/>
      <c r="S92" s="232" t="s">
        <v>25</v>
      </c>
      <c r="T92" s="232"/>
      <c r="U92" s="212" t="s">
        <v>26</v>
      </c>
      <c r="V92" s="213"/>
      <c r="W92" s="183" t="s">
        <v>27</v>
      </c>
      <c r="X92" s="184"/>
    </row>
    <row r="93" spans="1:25" ht="17.100000000000001" customHeight="1" x14ac:dyDescent="0.25">
      <c r="A93" s="145"/>
      <c r="B93" s="146"/>
      <c r="C93" s="174"/>
      <c r="D93" s="39"/>
      <c r="E93" s="262"/>
      <c r="F93" s="263"/>
      <c r="G93" s="263"/>
      <c r="H93" s="263"/>
      <c r="I93" s="263"/>
      <c r="J93" s="263"/>
      <c r="K93" s="263"/>
      <c r="L93" s="263"/>
      <c r="M93" s="263"/>
      <c r="N93" s="264"/>
      <c r="O93" s="265"/>
      <c r="P93" s="266"/>
      <c r="Q93" s="267"/>
      <c r="R93" s="268"/>
      <c r="S93" s="269"/>
      <c r="T93" s="270"/>
      <c r="U93" s="267"/>
      <c r="V93" s="268"/>
      <c r="W93" s="260"/>
      <c r="X93" s="261"/>
    </row>
    <row r="94" spans="1:25" ht="17.100000000000001" customHeight="1" x14ac:dyDescent="0.25">
      <c r="A94" s="150"/>
      <c r="B94" s="151"/>
      <c r="C94" s="152"/>
      <c r="D94" s="12" t="s">
        <v>29</v>
      </c>
      <c r="E94" s="13"/>
      <c r="F94" s="13"/>
      <c r="G94" s="13"/>
      <c r="H94" s="13"/>
      <c r="I94" s="13"/>
      <c r="J94" s="13"/>
      <c r="K94" s="13"/>
      <c r="L94" s="13"/>
      <c r="M94" s="13"/>
      <c r="N94" s="13"/>
      <c r="O94" s="155"/>
      <c r="P94" s="155"/>
      <c r="Q94" s="191"/>
      <c r="R94" s="191"/>
      <c r="S94" s="155"/>
      <c r="T94" s="122"/>
      <c r="U94" s="194">
        <f>SUM(U90:U93)</f>
        <v>0</v>
      </c>
      <c r="V94" s="195"/>
      <c r="W94" s="121"/>
      <c r="X94" s="122"/>
    </row>
    <row r="95" spans="1:25" ht="17.100000000000001" customHeight="1" thickBot="1" x14ac:dyDescent="0.3">
      <c r="A95" s="245" t="s">
        <v>30</v>
      </c>
      <c r="B95" s="246"/>
      <c r="C95" s="246"/>
      <c r="D95" s="4"/>
      <c r="E95" s="4"/>
      <c r="F95" s="4"/>
      <c r="G95" s="4"/>
      <c r="H95" s="4"/>
      <c r="I95" s="4"/>
      <c r="J95" s="4"/>
      <c r="K95" s="4"/>
      <c r="L95" s="4"/>
      <c r="M95" s="4"/>
      <c r="N95" s="4"/>
      <c r="O95" s="5"/>
      <c r="P95" s="5"/>
      <c r="Q95" s="6"/>
      <c r="R95" s="6"/>
      <c r="S95" s="30"/>
      <c r="T95" s="30"/>
      <c r="U95" s="239">
        <f>SUM(U94)</f>
        <v>0</v>
      </c>
      <c r="V95" s="241"/>
      <c r="W95" s="7"/>
      <c r="X95" s="8"/>
    </row>
    <row r="96" spans="1:25" ht="17.100000000000001"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row>
    <row r="97" spans="1:24" ht="17.100000000000001" customHeight="1" thickBot="1" x14ac:dyDescent="0.3">
      <c r="A97" s="271" t="s">
        <v>72</v>
      </c>
      <c r="B97" s="271"/>
      <c r="C97" s="271"/>
      <c r="D97" s="271"/>
      <c r="E97" s="271"/>
      <c r="F97" s="271"/>
      <c r="G97" s="271"/>
      <c r="H97" s="271"/>
      <c r="I97" s="271"/>
      <c r="J97" s="271"/>
      <c r="K97" s="271"/>
      <c r="L97" s="271"/>
      <c r="M97" s="271"/>
      <c r="N97" s="271"/>
      <c r="O97" s="271"/>
      <c r="P97" s="271"/>
      <c r="Q97" s="271"/>
      <c r="R97" s="271"/>
      <c r="S97" s="271"/>
      <c r="T97" s="271"/>
      <c r="U97" s="271"/>
      <c r="V97" s="271"/>
      <c r="W97" s="271"/>
      <c r="X97" s="271"/>
    </row>
    <row r="98" spans="1:24" ht="17.100000000000001" customHeight="1" x14ac:dyDescent="0.25">
      <c r="A98" s="183" t="s">
        <v>22</v>
      </c>
      <c r="B98" s="229"/>
      <c r="C98" s="184"/>
      <c r="D98" s="50" t="s">
        <v>23</v>
      </c>
      <c r="E98" s="183" t="s">
        <v>31</v>
      </c>
      <c r="F98" s="229"/>
      <c r="G98" s="229"/>
      <c r="H98" s="229"/>
      <c r="I98" s="229"/>
      <c r="J98" s="229"/>
      <c r="K98" s="229"/>
      <c r="L98" s="229"/>
      <c r="M98" s="229"/>
      <c r="N98" s="184"/>
      <c r="O98" s="232" t="s">
        <v>24</v>
      </c>
      <c r="P98" s="232"/>
      <c r="Q98" s="212" t="s">
        <v>58</v>
      </c>
      <c r="R98" s="213"/>
      <c r="S98" s="232" t="s">
        <v>25</v>
      </c>
      <c r="T98" s="232"/>
      <c r="U98" s="212" t="s">
        <v>26</v>
      </c>
      <c r="V98" s="213"/>
      <c r="W98" s="183" t="s">
        <v>27</v>
      </c>
      <c r="X98" s="184"/>
    </row>
    <row r="99" spans="1:24" ht="17.100000000000001" customHeight="1" x14ac:dyDescent="0.25">
      <c r="A99" s="145" t="s">
        <v>120</v>
      </c>
      <c r="B99" s="146"/>
      <c r="C99" s="174"/>
      <c r="D99" s="39" t="s">
        <v>121</v>
      </c>
      <c r="E99" s="262"/>
      <c r="F99" s="263"/>
      <c r="G99" s="263"/>
      <c r="H99" s="263"/>
      <c r="I99" s="263"/>
      <c r="J99" s="263"/>
      <c r="K99" s="263"/>
      <c r="L99" s="263"/>
      <c r="M99" s="263"/>
      <c r="N99" s="264"/>
      <c r="O99" s="265" t="s">
        <v>70</v>
      </c>
      <c r="P99" s="266"/>
      <c r="Q99" s="267"/>
      <c r="R99" s="268"/>
      <c r="S99" s="269"/>
      <c r="T99" s="270"/>
      <c r="U99" s="267">
        <f>SUM(Q99*S99)</f>
        <v>0</v>
      </c>
      <c r="V99" s="268"/>
      <c r="W99" s="260"/>
      <c r="X99" s="261"/>
    </row>
    <row r="100" spans="1:24" ht="17.100000000000001" customHeight="1" x14ac:dyDescent="0.25">
      <c r="A100" s="150"/>
      <c r="B100" s="151"/>
      <c r="C100" s="152"/>
      <c r="D100" s="12" t="s">
        <v>29</v>
      </c>
      <c r="E100" s="13"/>
      <c r="F100" s="13"/>
      <c r="G100" s="13"/>
      <c r="H100" s="13"/>
      <c r="I100" s="13"/>
      <c r="J100" s="13"/>
      <c r="K100" s="13"/>
      <c r="L100" s="13"/>
      <c r="M100" s="13"/>
      <c r="N100" s="13"/>
      <c r="O100" s="155"/>
      <c r="P100" s="155"/>
      <c r="Q100" s="191"/>
      <c r="R100" s="191"/>
      <c r="S100" s="155"/>
      <c r="T100" s="122"/>
      <c r="U100" s="194">
        <f>SUM(U99)</f>
        <v>0</v>
      </c>
      <c r="V100" s="195"/>
      <c r="W100" s="121"/>
      <c r="X100" s="122"/>
    </row>
    <row r="101" spans="1:24" ht="17.100000000000001" customHeight="1" thickBot="1" x14ac:dyDescent="0.3">
      <c r="A101" s="245" t="s">
        <v>30</v>
      </c>
      <c r="B101" s="246"/>
      <c r="C101" s="246"/>
      <c r="D101" s="4"/>
      <c r="E101" s="4"/>
      <c r="F101" s="4"/>
      <c r="G101" s="4"/>
      <c r="H101" s="4"/>
      <c r="I101" s="4"/>
      <c r="J101" s="4"/>
      <c r="K101" s="4"/>
      <c r="L101" s="4"/>
      <c r="M101" s="4"/>
      <c r="N101" s="4"/>
      <c r="O101" s="5"/>
      <c r="P101" s="5"/>
      <c r="Q101" s="6"/>
      <c r="R101" s="6"/>
      <c r="S101" s="30"/>
      <c r="T101" s="30"/>
      <c r="U101" s="239">
        <f>SUM(U100)</f>
        <v>0</v>
      </c>
      <c r="V101" s="241"/>
      <c r="W101" s="7"/>
      <c r="X101" s="8"/>
    </row>
    <row r="102" spans="1:24" ht="17.100000000000001" customHeight="1" thickBot="1" x14ac:dyDescent="0.3">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row>
    <row r="103" spans="1:24" ht="17.100000000000001" customHeight="1" thickBot="1" x14ac:dyDescent="0.3">
      <c r="A103" s="247" t="s">
        <v>73</v>
      </c>
      <c r="B103" s="248"/>
      <c r="C103" s="248"/>
      <c r="D103" s="248"/>
      <c r="E103" s="248"/>
      <c r="F103" s="248"/>
      <c r="G103" s="248"/>
      <c r="H103" s="248"/>
      <c r="I103" s="248"/>
      <c r="J103" s="248"/>
      <c r="K103" s="248"/>
      <c r="L103" s="248"/>
      <c r="M103" s="248"/>
      <c r="N103" s="248"/>
      <c r="O103" s="248"/>
      <c r="P103" s="248"/>
      <c r="Q103" s="248"/>
      <c r="R103" s="248"/>
      <c r="S103" s="248"/>
      <c r="T103" s="249"/>
      <c r="U103" s="250">
        <v>49910.3</v>
      </c>
      <c r="V103" s="251"/>
      <c r="W103" s="251"/>
      <c r="X103" s="252"/>
    </row>
    <row r="104" spans="1:24" ht="150.7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row>
    <row r="105" spans="1:24" ht="17.100000000000001" customHeight="1" thickBot="1" x14ac:dyDescent="0.3">
      <c r="A105" s="253" t="s">
        <v>74</v>
      </c>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53"/>
    </row>
    <row r="106" spans="1:24" ht="17.100000000000001" customHeight="1" x14ac:dyDescent="0.25">
      <c r="A106" s="59" t="s">
        <v>22</v>
      </c>
      <c r="B106" s="183" t="s">
        <v>75</v>
      </c>
      <c r="C106" s="229"/>
      <c r="D106" s="229"/>
      <c r="E106" s="229"/>
      <c r="F106" s="229"/>
      <c r="G106" s="229"/>
      <c r="H106" s="229"/>
      <c r="I106" s="229"/>
      <c r="J106" s="229"/>
      <c r="K106" s="229"/>
      <c r="L106" s="184"/>
      <c r="M106" s="183" t="s">
        <v>38</v>
      </c>
      <c r="N106" s="229"/>
      <c r="O106" s="184"/>
      <c r="P106" s="183" t="s">
        <v>39</v>
      </c>
      <c r="Q106" s="229"/>
      <c r="R106" s="184"/>
      <c r="S106" s="183" t="s">
        <v>40</v>
      </c>
      <c r="T106" s="229"/>
      <c r="U106" s="184"/>
      <c r="V106" s="183" t="s">
        <v>53</v>
      </c>
      <c r="W106" s="229"/>
      <c r="X106" s="184"/>
    </row>
    <row r="107" spans="1:24" ht="17.100000000000001" customHeight="1" x14ac:dyDescent="0.25">
      <c r="A107" s="64">
        <v>1</v>
      </c>
      <c r="B107" s="254" t="s">
        <v>185</v>
      </c>
      <c r="C107" s="254"/>
      <c r="D107" s="254"/>
      <c r="E107" s="254"/>
      <c r="F107" s="254"/>
      <c r="G107" s="254"/>
      <c r="H107" s="254"/>
      <c r="I107" s="254"/>
      <c r="J107" s="254"/>
      <c r="K107" s="254"/>
      <c r="L107" s="254"/>
      <c r="M107" s="238">
        <v>2473.8000000000002</v>
      </c>
      <c r="N107" s="238"/>
      <c r="O107" s="238"/>
      <c r="P107" s="255"/>
      <c r="Q107" s="255"/>
      <c r="R107" s="256"/>
      <c r="S107" s="257"/>
      <c r="T107" s="255"/>
      <c r="U107" s="255"/>
      <c r="V107" s="238">
        <v>2473.8000000000002</v>
      </c>
      <c r="W107" s="238"/>
      <c r="X107" s="238"/>
    </row>
    <row r="108" spans="1:24" ht="17.100000000000001" customHeight="1" x14ac:dyDescent="0.25">
      <c r="A108" s="67">
        <v>2</v>
      </c>
      <c r="B108" s="254" t="s">
        <v>187</v>
      </c>
      <c r="C108" s="254"/>
      <c r="D108" s="254"/>
      <c r="E108" s="254"/>
      <c r="F108" s="254"/>
      <c r="G108" s="254"/>
      <c r="H108" s="254"/>
      <c r="I108" s="254"/>
      <c r="J108" s="254"/>
      <c r="K108" s="254"/>
      <c r="L108" s="254"/>
      <c r="M108" s="238">
        <v>820</v>
      </c>
      <c r="N108" s="238"/>
      <c r="O108" s="238"/>
      <c r="P108" s="92"/>
      <c r="Q108" s="66"/>
      <c r="R108" s="72"/>
      <c r="S108" s="65"/>
      <c r="T108" s="66"/>
      <c r="U108" s="92"/>
      <c r="V108" s="238">
        <v>820</v>
      </c>
      <c r="W108" s="238"/>
      <c r="X108" s="238"/>
    </row>
    <row r="109" spans="1:24" ht="17.100000000000001" customHeight="1" x14ac:dyDescent="0.25">
      <c r="A109" s="67">
        <v>3</v>
      </c>
      <c r="B109" s="254" t="s">
        <v>186</v>
      </c>
      <c r="C109" s="254"/>
      <c r="D109" s="254"/>
      <c r="E109" s="254"/>
      <c r="F109" s="254"/>
      <c r="G109" s="254"/>
      <c r="H109" s="254"/>
      <c r="I109" s="254"/>
      <c r="J109" s="254"/>
      <c r="K109" s="254"/>
      <c r="L109" s="254"/>
      <c r="M109" s="238">
        <v>7860</v>
      </c>
      <c r="N109" s="238"/>
      <c r="O109" s="238"/>
      <c r="P109" s="92"/>
      <c r="Q109" s="66"/>
      <c r="R109" s="72"/>
      <c r="S109" s="65"/>
      <c r="T109" s="66"/>
      <c r="U109" s="92"/>
      <c r="V109" s="238">
        <v>7860</v>
      </c>
      <c r="W109" s="238"/>
      <c r="X109" s="238"/>
    </row>
    <row r="110" spans="1:24" ht="17.100000000000001" customHeight="1" x14ac:dyDescent="0.25">
      <c r="A110" s="67">
        <v>4</v>
      </c>
      <c r="B110" s="254" t="s">
        <v>188</v>
      </c>
      <c r="C110" s="254"/>
      <c r="D110" s="254"/>
      <c r="E110" s="254"/>
      <c r="F110" s="254"/>
      <c r="G110" s="254"/>
      <c r="H110" s="254"/>
      <c r="I110" s="254"/>
      <c r="J110" s="254"/>
      <c r="K110" s="254"/>
      <c r="L110" s="254"/>
      <c r="M110" s="238">
        <v>17594.5</v>
      </c>
      <c r="N110" s="238"/>
      <c r="O110" s="238"/>
      <c r="P110" s="92"/>
      <c r="Q110" s="66"/>
      <c r="R110" s="72"/>
      <c r="S110" s="65"/>
      <c r="T110" s="66"/>
      <c r="U110" s="92"/>
      <c r="V110" s="238">
        <v>17594.5</v>
      </c>
      <c r="W110" s="238"/>
      <c r="X110" s="238"/>
    </row>
    <row r="111" spans="1:24" ht="17.100000000000001" customHeight="1" x14ac:dyDescent="0.25">
      <c r="A111" s="67">
        <v>5</v>
      </c>
      <c r="B111" s="185" t="s">
        <v>189</v>
      </c>
      <c r="C111" s="186"/>
      <c r="D111" s="186"/>
      <c r="E111" s="186"/>
      <c r="F111" s="186"/>
      <c r="G111" s="186"/>
      <c r="H111" s="186"/>
      <c r="I111" s="186"/>
      <c r="J111" s="186"/>
      <c r="K111" s="186"/>
      <c r="L111" s="187"/>
      <c r="M111" s="238">
        <v>8072</v>
      </c>
      <c r="N111" s="238"/>
      <c r="O111" s="238"/>
      <c r="P111" s="92"/>
      <c r="Q111" s="82"/>
      <c r="R111" s="72"/>
      <c r="S111" s="81"/>
      <c r="T111" s="82"/>
      <c r="U111" s="92"/>
      <c r="V111" s="238">
        <v>8072</v>
      </c>
      <c r="W111" s="238"/>
      <c r="X111" s="238"/>
    </row>
    <row r="112" spans="1:24" ht="17.100000000000001" customHeight="1" x14ac:dyDescent="0.25">
      <c r="A112" s="67">
        <v>6</v>
      </c>
      <c r="B112" s="185" t="s">
        <v>190</v>
      </c>
      <c r="C112" s="186"/>
      <c r="D112" s="186"/>
      <c r="E112" s="186"/>
      <c r="F112" s="186"/>
      <c r="G112" s="186"/>
      <c r="H112" s="186"/>
      <c r="I112" s="186"/>
      <c r="J112" s="186"/>
      <c r="K112" s="186"/>
      <c r="L112" s="187"/>
      <c r="M112" s="238">
        <v>1000</v>
      </c>
      <c r="N112" s="238"/>
      <c r="O112" s="238"/>
      <c r="P112" s="92"/>
      <c r="Q112" s="82"/>
      <c r="R112" s="72"/>
      <c r="S112" s="81"/>
      <c r="T112" s="82"/>
      <c r="U112" s="92"/>
      <c r="V112" s="238">
        <v>1000</v>
      </c>
      <c r="W112" s="238"/>
      <c r="X112" s="238"/>
    </row>
    <row r="113" spans="1:24" ht="17.100000000000001" customHeight="1" x14ac:dyDescent="0.25">
      <c r="A113" s="67">
        <v>7</v>
      </c>
      <c r="B113" s="185" t="s">
        <v>191</v>
      </c>
      <c r="C113" s="186"/>
      <c r="D113" s="186"/>
      <c r="E113" s="186"/>
      <c r="F113" s="186"/>
      <c r="G113" s="186"/>
      <c r="H113" s="186"/>
      <c r="I113" s="186"/>
      <c r="J113" s="186"/>
      <c r="K113" s="186"/>
      <c r="L113" s="187"/>
      <c r="M113" s="238">
        <v>12090</v>
      </c>
      <c r="N113" s="238"/>
      <c r="O113" s="238"/>
      <c r="P113" s="90"/>
      <c r="Q113" s="90"/>
      <c r="R113" s="91"/>
      <c r="S113" s="81"/>
      <c r="T113" s="82"/>
      <c r="U113" s="92"/>
      <c r="V113" s="238">
        <v>12090</v>
      </c>
      <c r="W113" s="238"/>
      <c r="X113" s="238"/>
    </row>
    <row r="114" spans="1:24" ht="17.100000000000001" customHeight="1" thickBot="1" x14ac:dyDescent="0.3">
      <c r="A114" s="221" t="s">
        <v>30</v>
      </c>
      <c r="B114" s="222"/>
      <c r="C114" s="222"/>
      <c r="D114" s="222"/>
      <c r="E114" s="222"/>
      <c r="F114" s="222"/>
      <c r="G114" s="222"/>
      <c r="H114" s="222"/>
      <c r="I114" s="222"/>
      <c r="J114" s="222"/>
      <c r="K114" s="222"/>
      <c r="L114" s="223"/>
      <c r="M114" s="239">
        <f>SUM(M107:M108,M109,M110,M111,M112,M113)</f>
        <v>49910.3</v>
      </c>
      <c r="N114" s="240"/>
      <c r="O114" s="241"/>
      <c r="P114" s="239"/>
      <c r="Q114" s="240"/>
      <c r="R114" s="241"/>
      <c r="S114" s="239"/>
      <c r="T114" s="240"/>
      <c r="U114" s="241"/>
      <c r="V114" s="239">
        <f>SUM(V107:V108,V109,V110,V111,V112,V113,)</f>
        <v>49910.3</v>
      </c>
      <c r="W114" s="240"/>
      <c r="X114" s="241"/>
    </row>
    <row r="115" spans="1:24" ht="18" customHeight="1" x14ac:dyDescent="0.25">
      <c r="A115" s="14"/>
      <c r="B115" s="14"/>
      <c r="C115" s="14"/>
      <c r="D115" s="15"/>
      <c r="E115" s="15"/>
      <c r="F115" s="15"/>
      <c r="G115" s="15"/>
      <c r="H115" s="15"/>
      <c r="I115" s="15"/>
      <c r="J115" s="15"/>
      <c r="K115" s="15"/>
      <c r="L115" s="15"/>
      <c r="M115" s="15"/>
      <c r="N115" s="15"/>
      <c r="O115" s="58"/>
      <c r="P115" s="58"/>
      <c r="Q115" s="28"/>
      <c r="R115" s="28"/>
      <c r="S115" s="16"/>
      <c r="T115" s="16"/>
      <c r="U115" s="16"/>
      <c r="V115" s="16"/>
      <c r="W115" s="28"/>
      <c r="X115" s="28"/>
    </row>
    <row r="116" spans="1:24" ht="147" customHeight="1" x14ac:dyDescent="0.25">
      <c r="A116" s="305"/>
      <c r="B116" s="305"/>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row>
    <row r="117" spans="1:24" ht="17.100000000000001" customHeight="1" x14ac:dyDescent="0.25">
      <c r="A117" s="14"/>
      <c r="B117" s="14"/>
      <c r="C117" s="14"/>
      <c r="D117" s="15"/>
      <c r="E117" s="15"/>
      <c r="F117" s="15"/>
      <c r="G117" s="15"/>
      <c r="H117" s="15"/>
      <c r="I117" s="15"/>
      <c r="J117" s="15"/>
      <c r="K117" s="15"/>
      <c r="L117" s="15"/>
      <c r="M117" s="15"/>
      <c r="N117" s="15"/>
      <c r="O117" s="71"/>
      <c r="P117" s="71"/>
      <c r="Q117" s="28"/>
      <c r="R117" s="28"/>
      <c r="S117" s="16"/>
      <c r="T117" s="16"/>
      <c r="U117" s="16"/>
      <c r="V117" s="16"/>
      <c r="W117" s="28"/>
      <c r="X117" s="28"/>
    </row>
    <row r="118" spans="1:24" ht="17.100000000000001" customHeight="1" x14ac:dyDescent="0.25">
      <c r="A118" s="290" t="s">
        <v>76</v>
      </c>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290"/>
    </row>
    <row r="119" spans="1:24" ht="17.100000000000001" customHeight="1" thickBot="1" x14ac:dyDescent="0.3">
      <c r="A119" s="203" t="s">
        <v>77</v>
      </c>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row>
    <row r="120" spans="1:24" ht="17.100000000000001" customHeight="1" x14ac:dyDescent="0.25">
      <c r="A120" s="59" t="s">
        <v>22</v>
      </c>
      <c r="B120" s="183" t="s">
        <v>75</v>
      </c>
      <c r="C120" s="229"/>
      <c r="D120" s="229"/>
      <c r="E120" s="229"/>
      <c r="F120" s="229"/>
      <c r="G120" s="229"/>
      <c r="H120" s="229"/>
      <c r="I120" s="229"/>
      <c r="J120" s="229"/>
      <c r="K120" s="229"/>
      <c r="L120" s="184"/>
      <c r="M120" s="183"/>
      <c r="N120" s="229"/>
      <c r="O120" s="184"/>
      <c r="P120" s="183" t="s">
        <v>192</v>
      </c>
      <c r="Q120" s="229"/>
      <c r="R120" s="184"/>
      <c r="S120" s="183" t="s">
        <v>193</v>
      </c>
      <c r="T120" s="229"/>
      <c r="U120" s="184"/>
      <c r="V120" s="183" t="s">
        <v>194</v>
      </c>
      <c r="W120" s="229"/>
      <c r="X120" s="184"/>
    </row>
    <row r="121" spans="1:24" ht="17.100000000000001" customHeight="1" x14ac:dyDescent="0.25">
      <c r="A121" s="79">
        <v>1</v>
      </c>
      <c r="B121" s="254" t="s">
        <v>185</v>
      </c>
      <c r="C121" s="254"/>
      <c r="D121" s="254"/>
      <c r="E121" s="254"/>
      <c r="F121" s="254"/>
      <c r="G121" s="254"/>
      <c r="H121" s="254"/>
      <c r="I121" s="254"/>
      <c r="J121" s="254"/>
      <c r="K121" s="254"/>
      <c r="L121" s="254"/>
      <c r="M121" s="255"/>
      <c r="N121" s="255"/>
      <c r="O121" s="256"/>
      <c r="P121" s="257"/>
      <c r="Q121" s="255"/>
      <c r="R121" s="256"/>
      <c r="S121" s="257"/>
      <c r="T121" s="255"/>
      <c r="U121" s="256"/>
      <c r="V121" s="238">
        <v>2473.8000000000002</v>
      </c>
      <c r="W121" s="238"/>
      <c r="X121" s="238"/>
    </row>
    <row r="122" spans="1:24" ht="17.100000000000001" customHeight="1" x14ac:dyDescent="0.25">
      <c r="A122" s="67">
        <v>2</v>
      </c>
      <c r="B122" s="254" t="s">
        <v>187</v>
      </c>
      <c r="C122" s="254"/>
      <c r="D122" s="254"/>
      <c r="E122" s="254"/>
      <c r="F122" s="254"/>
      <c r="G122" s="254"/>
      <c r="H122" s="254"/>
      <c r="I122" s="254"/>
      <c r="J122" s="254"/>
      <c r="K122" s="254"/>
      <c r="L122" s="254"/>
      <c r="M122" s="258"/>
      <c r="N122" s="218"/>
      <c r="O122" s="259"/>
      <c r="P122" s="81"/>
      <c r="Q122" s="82"/>
      <c r="R122" s="72"/>
      <c r="S122" s="81"/>
      <c r="T122" s="82"/>
      <c r="U122" s="72"/>
      <c r="V122" s="238">
        <v>820</v>
      </c>
      <c r="W122" s="238"/>
      <c r="X122" s="238"/>
    </row>
    <row r="123" spans="1:24" ht="17.100000000000001" customHeight="1" x14ac:dyDescent="0.25">
      <c r="A123" s="67">
        <v>3</v>
      </c>
      <c r="B123" s="254" t="s">
        <v>186</v>
      </c>
      <c r="C123" s="254"/>
      <c r="D123" s="254"/>
      <c r="E123" s="254"/>
      <c r="F123" s="254"/>
      <c r="G123" s="254"/>
      <c r="H123" s="254"/>
      <c r="I123" s="254"/>
      <c r="J123" s="254"/>
      <c r="K123" s="254"/>
      <c r="L123" s="254"/>
      <c r="M123" s="258"/>
      <c r="N123" s="218"/>
      <c r="O123" s="259"/>
      <c r="P123" s="81"/>
      <c r="Q123" s="82"/>
      <c r="R123" s="72"/>
      <c r="S123" s="81"/>
      <c r="T123" s="82"/>
      <c r="U123" s="72"/>
      <c r="V123" s="238">
        <v>7860</v>
      </c>
      <c r="W123" s="238"/>
      <c r="X123" s="238"/>
    </row>
    <row r="124" spans="1:24" ht="17.100000000000001" customHeight="1" x14ac:dyDescent="0.25">
      <c r="A124" s="67">
        <v>4</v>
      </c>
      <c r="B124" s="254" t="s">
        <v>188</v>
      </c>
      <c r="C124" s="254"/>
      <c r="D124" s="254"/>
      <c r="E124" s="254"/>
      <c r="F124" s="254"/>
      <c r="G124" s="254"/>
      <c r="H124" s="254"/>
      <c r="I124" s="254"/>
      <c r="J124" s="254"/>
      <c r="K124" s="254"/>
      <c r="L124" s="254"/>
      <c r="M124" s="258"/>
      <c r="N124" s="218"/>
      <c r="O124" s="259"/>
      <c r="P124" s="81"/>
      <c r="Q124" s="82"/>
      <c r="R124" s="72"/>
      <c r="S124" s="81"/>
      <c r="T124" s="82"/>
      <c r="U124" s="72"/>
      <c r="V124" s="238">
        <v>17594.5</v>
      </c>
      <c r="W124" s="238"/>
      <c r="X124" s="238"/>
    </row>
    <row r="125" spans="1:24" ht="17.100000000000001" customHeight="1" x14ac:dyDescent="0.25">
      <c r="A125" s="67">
        <v>5</v>
      </c>
      <c r="B125" s="185" t="s">
        <v>189</v>
      </c>
      <c r="C125" s="186"/>
      <c r="D125" s="186"/>
      <c r="E125" s="186"/>
      <c r="F125" s="186"/>
      <c r="G125" s="186"/>
      <c r="H125" s="186"/>
      <c r="I125" s="186"/>
      <c r="J125" s="186"/>
      <c r="K125" s="186"/>
      <c r="L125" s="187"/>
      <c r="M125" s="258"/>
      <c r="N125" s="218"/>
      <c r="O125" s="259"/>
      <c r="P125" s="81"/>
      <c r="Q125" s="82"/>
      <c r="R125" s="72"/>
      <c r="S125" s="81"/>
      <c r="T125" s="82"/>
      <c r="U125" s="72"/>
      <c r="V125" s="238">
        <v>8072</v>
      </c>
      <c r="W125" s="238"/>
      <c r="X125" s="238"/>
    </row>
    <row r="126" spans="1:24" ht="17.100000000000001" customHeight="1" x14ac:dyDescent="0.25">
      <c r="A126" s="67">
        <v>6</v>
      </c>
      <c r="B126" s="185" t="s">
        <v>190</v>
      </c>
      <c r="C126" s="186"/>
      <c r="D126" s="186"/>
      <c r="E126" s="186"/>
      <c r="F126" s="186"/>
      <c r="G126" s="186"/>
      <c r="H126" s="186"/>
      <c r="I126" s="186"/>
      <c r="J126" s="186"/>
      <c r="K126" s="186"/>
      <c r="L126" s="187"/>
      <c r="M126" s="258"/>
      <c r="N126" s="218"/>
      <c r="O126" s="259"/>
      <c r="P126" s="81"/>
      <c r="Q126" s="82"/>
      <c r="R126" s="72"/>
      <c r="S126" s="81"/>
      <c r="T126" s="82"/>
      <c r="U126" s="72"/>
      <c r="V126" s="238">
        <v>1000</v>
      </c>
      <c r="W126" s="238"/>
      <c r="X126" s="238"/>
    </row>
    <row r="127" spans="1:24" ht="17.100000000000001" customHeight="1" x14ac:dyDescent="0.25">
      <c r="A127" s="67">
        <v>7</v>
      </c>
      <c r="B127" s="185" t="s">
        <v>191</v>
      </c>
      <c r="C127" s="186"/>
      <c r="D127" s="186"/>
      <c r="E127" s="186"/>
      <c r="F127" s="186"/>
      <c r="G127" s="186"/>
      <c r="H127" s="186"/>
      <c r="I127" s="186"/>
      <c r="J127" s="186"/>
      <c r="K127" s="186"/>
      <c r="L127" s="187"/>
      <c r="M127" s="188"/>
      <c r="N127" s="189"/>
      <c r="O127" s="190"/>
      <c r="P127" s="81"/>
      <c r="Q127" s="82"/>
      <c r="R127" s="72"/>
      <c r="S127" s="81"/>
      <c r="T127" s="82"/>
      <c r="U127" s="72"/>
      <c r="V127" s="238">
        <v>12090</v>
      </c>
      <c r="W127" s="238"/>
      <c r="X127" s="238"/>
    </row>
    <row r="128" spans="1:24" ht="17.100000000000001" customHeight="1" thickBot="1" x14ac:dyDescent="0.3">
      <c r="A128" s="221" t="s">
        <v>30</v>
      </c>
      <c r="B128" s="222"/>
      <c r="C128" s="222"/>
      <c r="D128" s="222"/>
      <c r="E128" s="222"/>
      <c r="F128" s="222"/>
      <c r="G128" s="222"/>
      <c r="H128" s="222"/>
      <c r="I128" s="222"/>
      <c r="J128" s="222"/>
      <c r="K128" s="222"/>
      <c r="L128" s="223"/>
      <c r="M128" s="239"/>
      <c r="N128" s="240"/>
      <c r="O128" s="241"/>
      <c r="P128" s="239">
        <f>SUM(P121:P121)</f>
        <v>0</v>
      </c>
      <c r="Q128" s="240"/>
      <c r="R128" s="241"/>
      <c r="S128" s="239">
        <f>SUM(S121:S121)</f>
        <v>0</v>
      </c>
      <c r="T128" s="240"/>
      <c r="U128" s="241"/>
      <c r="V128" s="239">
        <f>SUM(V121:V122,V123,V124,V125,V126,V127)</f>
        <v>49910.3</v>
      </c>
      <c r="W128" s="240"/>
      <c r="X128" s="241"/>
    </row>
    <row r="129" spans="1:24" ht="17.100000000000001" customHeight="1" thickBot="1" x14ac:dyDescent="0.3">
      <c r="A129" s="242"/>
      <c r="B129" s="243"/>
      <c r="C129" s="243"/>
      <c r="D129" s="243"/>
      <c r="E129" s="243"/>
      <c r="F129" s="243"/>
      <c r="G129" s="243"/>
      <c r="H129" s="243"/>
      <c r="I129" s="243"/>
      <c r="J129" s="243"/>
      <c r="K129" s="243"/>
      <c r="L129" s="243"/>
      <c r="M129" s="243"/>
      <c r="N129" s="243"/>
      <c r="O129" s="243"/>
      <c r="P129" s="243"/>
      <c r="Q129" s="243"/>
      <c r="R129" s="243"/>
      <c r="S129" s="243"/>
      <c r="T129" s="243"/>
      <c r="U129" s="243"/>
      <c r="V129" s="243"/>
      <c r="W129" s="243"/>
      <c r="X129" s="244"/>
    </row>
    <row r="130" spans="1:24" ht="54" customHeight="1" thickBot="1" x14ac:dyDescent="0.3">
      <c r="A130" s="17"/>
      <c r="B130" s="17"/>
      <c r="C130" s="17"/>
      <c r="D130" s="18"/>
      <c r="E130" s="18"/>
      <c r="F130" s="18"/>
      <c r="G130" s="18"/>
      <c r="H130" s="18"/>
      <c r="I130" s="18"/>
      <c r="J130" s="18"/>
      <c r="K130" s="18"/>
      <c r="L130" s="18"/>
      <c r="M130" s="18"/>
      <c r="N130" s="18"/>
      <c r="O130" s="19"/>
      <c r="P130" s="19"/>
      <c r="Q130" s="20"/>
      <c r="R130" s="20"/>
      <c r="S130" s="21"/>
      <c r="T130" s="21"/>
      <c r="U130" s="21"/>
      <c r="V130" s="21"/>
      <c r="W130" s="20"/>
      <c r="X130" s="20"/>
    </row>
    <row r="131" spans="1:24" ht="17.100000000000001" customHeight="1" x14ac:dyDescent="0.25">
      <c r="A131" s="56" t="s">
        <v>22</v>
      </c>
      <c r="B131" s="183" t="s">
        <v>75</v>
      </c>
      <c r="C131" s="229"/>
      <c r="D131" s="229"/>
      <c r="E131" s="229"/>
      <c r="F131" s="229"/>
      <c r="G131" s="229"/>
      <c r="H131" s="229"/>
      <c r="I131" s="229"/>
      <c r="J131" s="229"/>
      <c r="K131" s="229"/>
      <c r="L131" s="184"/>
      <c r="M131" s="183" t="s">
        <v>47</v>
      </c>
      <c r="N131" s="184"/>
      <c r="O131" s="183" t="s">
        <v>48</v>
      </c>
      <c r="P131" s="184"/>
      <c r="Q131" s="183" t="s">
        <v>49</v>
      </c>
      <c r="R131" s="184"/>
      <c r="S131" s="183" t="s">
        <v>50</v>
      </c>
      <c r="T131" s="184"/>
      <c r="U131" s="183" t="s">
        <v>51</v>
      </c>
      <c r="V131" s="184"/>
      <c r="W131" s="183" t="s">
        <v>52</v>
      </c>
      <c r="X131" s="184"/>
    </row>
    <row r="132" spans="1:24" ht="17.100000000000001" customHeight="1" x14ac:dyDescent="0.25">
      <c r="A132" s="40"/>
      <c r="B132" s="235"/>
      <c r="C132" s="236"/>
      <c r="D132" s="236"/>
      <c r="E132" s="236"/>
      <c r="F132" s="236"/>
      <c r="G132" s="236"/>
      <c r="H132" s="236"/>
      <c r="I132" s="236"/>
      <c r="J132" s="236"/>
      <c r="K132" s="236"/>
      <c r="L132" s="237"/>
      <c r="M132" s="210"/>
      <c r="N132" s="211"/>
      <c r="O132" s="210"/>
      <c r="P132" s="211"/>
      <c r="Q132" s="210"/>
      <c r="R132" s="211"/>
      <c r="S132" s="210"/>
      <c r="T132" s="211"/>
      <c r="U132" s="210"/>
      <c r="V132" s="211"/>
      <c r="W132" s="210"/>
      <c r="X132" s="211"/>
    </row>
    <row r="133" spans="1:24" ht="17.100000000000001" customHeight="1" thickBot="1" x14ac:dyDescent="0.3">
      <c r="A133" s="221" t="s">
        <v>30</v>
      </c>
      <c r="B133" s="222"/>
      <c r="C133" s="222"/>
      <c r="D133" s="222"/>
      <c r="E133" s="222"/>
      <c r="F133" s="222"/>
      <c r="G133" s="222"/>
      <c r="H133" s="222"/>
      <c r="I133" s="222"/>
      <c r="J133" s="222"/>
      <c r="K133" s="222"/>
      <c r="L133" s="223"/>
      <c r="M133" s="219"/>
      <c r="N133" s="220"/>
      <c r="O133" s="219"/>
      <c r="P133" s="220"/>
      <c r="Q133" s="219"/>
      <c r="R133" s="220"/>
      <c r="S133" s="219"/>
      <c r="T133" s="220"/>
      <c r="U133" s="219"/>
      <c r="V133" s="220"/>
      <c r="W133" s="219"/>
      <c r="X133" s="220"/>
    </row>
    <row r="134" spans="1:24" ht="78.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47" customHeight="1" thickBot="1" x14ac:dyDescent="0.3">
      <c r="A135" s="203" t="s">
        <v>78</v>
      </c>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row>
    <row r="136" spans="1:24" ht="17.100000000000001" customHeight="1" x14ac:dyDescent="0.25">
      <c r="A136" s="50" t="s">
        <v>22</v>
      </c>
      <c r="B136" s="183" t="s">
        <v>75</v>
      </c>
      <c r="C136" s="229"/>
      <c r="D136" s="229"/>
      <c r="E136" s="229"/>
      <c r="F136" s="229"/>
      <c r="G136" s="229"/>
      <c r="H136" s="229"/>
      <c r="I136" s="229"/>
      <c r="J136" s="229"/>
      <c r="K136" s="229"/>
      <c r="L136" s="184"/>
      <c r="M136" s="183" t="s">
        <v>41</v>
      </c>
      <c r="N136" s="184"/>
      <c r="O136" s="183" t="s">
        <v>42</v>
      </c>
      <c r="P136" s="184"/>
      <c r="Q136" s="183" t="s">
        <v>43</v>
      </c>
      <c r="R136" s="184"/>
      <c r="S136" s="183" t="s">
        <v>44</v>
      </c>
      <c r="T136" s="184"/>
      <c r="U136" s="183" t="s">
        <v>45</v>
      </c>
      <c r="V136" s="184"/>
      <c r="W136" s="183" t="s">
        <v>46</v>
      </c>
      <c r="X136" s="184"/>
    </row>
    <row r="137" spans="1:24" ht="17.100000000000001" customHeight="1" x14ac:dyDescent="0.25">
      <c r="A137" s="57"/>
      <c r="B137" s="214"/>
      <c r="C137" s="215"/>
      <c r="D137" s="215"/>
      <c r="E137" s="215"/>
      <c r="F137" s="215"/>
      <c r="G137" s="215"/>
      <c r="H137" s="215"/>
      <c r="I137" s="215"/>
      <c r="J137" s="215"/>
      <c r="K137" s="215"/>
      <c r="L137" s="216"/>
      <c r="M137" s="210"/>
      <c r="N137" s="211"/>
      <c r="O137" s="210"/>
      <c r="P137" s="211"/>
      <c r="Q137" s="210"/>
      <c r="R137" s="211"/>
      <c r="S137" s="210"/>
      <c r="T137" s="211"/>
      <c r="U137" s="217"/>
      <c r="V137" s="218"/>
      <c r="W137" s="210"/>
      <c r="X137" s="211"/>
    </row>
    <row r="138" spans="1:24" ht="17.100000000000001" customHeight="1" thickBot="1" x14ac:dyDescent="0.3">
      <c r="A138" s="221" t="s">
        <v>30</v>
      </c>
      <c r="B138" s="222"/>
      <c r="C138" s="222"/>
      <c r="D138" s="222"/>
      <c r="E138" s="222"/>
      <c r="F138" s="222"/>
      <c r="G138" s="222"/>
      <c r="H138" s="222"/>
      <c r="I138" s="222"/>
      <c r="J138" s="222"/>
      <c r="K138" s="222"/>
      <c r="L138" s="223"/>
      <c r="M138" s="219"/>
      <c r="N138" s="220"/>
      <c r="O138" s="219"/>
      <c r="P138" s="220"/>
      <c r="Q138" s="219"/>
      <c r="R138" s="220"/>
      <c r="S138" s="219"/>
      <c r="T138" s="220"/>
      <c r="U138" s="219"/>
      <c r="V138" s="220"/>
      <c r="W138" s="219"/>
      <c r="X138" s="220"/>
    </row>
    <row r="139" spans="1:24" ht="17.100000000000001" customHeight="1" thickBot="1" x14ac:dyDescent="0.3">
      <c r="A139" s="17"/>
      <c r="B139" s="17"/>
      <c r="C139" s="17"/>
      <c r="D139" s="18"/>
      <c r="E139" s="18"/>
      <c r="F139" s="18"/>
      <c r="G139" s="18"/>
      <c r="H139" s="18"/>
      <c r="I139" s="18"/>
      <c r="J139" s="18"/>
      <c r="K139" s="18"/>
      <c r="L139" s="18"/>
      <c r="M139" s="18"/>
      <c r="N139" s="18"/>
      <c r="O139" s="19"/>
      <c r="P139" s="19"/>
      <c r="Q139" s="20"/>
      <c r="R139" s="20"/>
      <c r="S139" s="21"/>
      <c r="T139" s="21"/>
      <c r="U139" s="21"/>
      <c r="V139" s="21"/>
      <c r="W139" s="20"/>
      <c r="X139" s="20"/>
    </row>
    <row r="140" spans="1:24" ht="17.100000000000001" customHeight="1" x14ac:dyDescent="0.25">
      <c r="A140" s="56" t="s">
        <v>22</v>
      </c>
      <c r="B140" s="183" t="s">
        <v>75</v>
      </c>
      <c r="C140" s="229"/>
      <c r="D140" s="229"/>
      <c r="E140" s="229"/>
      <c r="F140" s="229"/>
      <c r="G140" s="229"/>
      <c r="H140" s="229"/>
      <c r="I140" s="229"/>
      <c r="J140" s="229"/>
      <c r="K140" s="229"/>
      <c r="L140" s="184"/>
      <c r="M140" s="183" t="s">
        <v>47</v>
      </c>
      <c r="N140" s="184"/>
      <c r="O140" s="183" t="s">
        <v>48</v>
      </c>
      <c r="P140" s="184"/>
      <c r="Q140" s="183" t="s">
        <v>49</v>
      </c>
      <c r="R140" s="184"/>
      <c r="S140" s="183" t="s">
        <v>50</v>
      </c>
      <c r="T140" s="184"/>
      <c r="U140" s="183" t="s">
        <v>51</v>
      </c>
      <c r="V140" s="184"/>
      <c r="W140" s="183" t="s">
        <v>52</v>
      </c>
      <c r="X140" s="184"/>
    </row>
    <row r="141" spans="1:24" ht="17.100000000000001" customHeight="1" x14ac:dyDescent="0.25">
      <c r="A141" s="40"/>
      <c r="B141" s="227"/>
      <c r="C141" s="227"/>
      <c r="D141" s="227"/>
      <c r="E141" s="227"/>
      <c r="F141" s="227"/>
      <c r="G141" s="227"/>
      <c r="H141" s="227"/>
      <c r="I141" s="227"/>
      <c r="J141" s="227"/>
      <c r="K141" s="227"/>
      <c r="L141" s="228"/>
      <c r="M141" s="210"/>
      <c r="N141" s="211"/>
      <c r="O141" s="210"/>
      <c r="P141" s="211"/>
      <c r="Q141" s="210"/>
      <c r="R141" s="211"/>
      <c r="S141" s="210"/>
      <c r="T141" s="211"/>
      <c r="U141" s="210"/>
      <c r="V141" s="211"/>
      <c r="W141" s="210"/>
      <c r="X141" s="211"/>
    </row>
    <row r="142" spans="1:24" ht="17.100000000000001" customHeight="1" thickBot="1" x14ac:dyDescent="0.3">
      <c r="A142" s="221" t="s">
        <v>30</v>
      </c>
      <c r="B142" s="222"/>
      <c r="C142" s="222"/>
      <c r="D142" s="222"/>
      <c r="E142" s="222"/>
      <c r="F142" s="222"/>
      <c r="G142" s="222"/>
      <c r="H142" s="222"/>
      <c r="I142" s="222"/>
      <c r="J142" s="222"/>
      <c r="K142" s="222"/>
      <c r="L142" s="223"/>
      <c r="M142" s="219"/>
      <c r="N142" s="220"/>
      <c r="O142" s="219"/>
      <c r="P142" s="220"/>
      <c r="Q142" s="219"/>
      <c r="R142" s="220"/>
      <c r="S142" s="219"/>
      <c r="T142" s="220"/>
      <c r="U142" s="219"/>
      <c r="V142" s="220"/>
      <c r="W142" s="219"/>
      <c r="X142" s="220"/>
    </row>
    <row r="143" spans="1:24" ht="165" customHeight="1" x14ac:dyDescent="0.25">
      <c r="A143" s="22"/>
      <c r="B143" s="22"/>
      <c r="C143" s="22"/>
      <c r="D143" s="22"/>
      <c r="E143" s="22"/>
      <c r="F143" s="22"/>
      <c r="G143" s="22"/>
      <c r="H143" s="22"/>
      <c r="I143" s="22"/>
      <c r="J143" s="22"/>
      <c r="K143" s="22"/>
      <c r="L143" s="22"/>
      <c r="M143" s="47"/>
      <c r="N143" s="47"/>
      <c r="O143" s="47"/>
      <c r="P143" s="47"/>
      <c r="Q143" s="47"/>
      <c r="R143" s="47"/>
      <c r="S143" s="47"/>
      <c r="T143" s="47"/>
      <c r="U143" s="47"/>
      <c r="V143" s="47"/>
      <c r="W143" s="47"/>
      <c r="X143" s="47"/>
    </row>
    <row r="144" spans="1:24" ht="17.100000000000001" customHeight="1" thickBot="1" x14ac:dyDescent="0.3">
      <c r="A144" s="204" t="s">
        <v>200</v>
      </c>
      <c r="B144" s="204"/>
      <c r="C144" s="204"/>
      <c r="D144" s="204"/>
      <c r="E144" s="204"/>
      <c r="F144" s="204"/>
      <c r="G144" s="204"/>
      <c r="H144" s="204"/>
      <c r="I144" s="204"/>
      <c r="J144" s="204"/>
      <c r="K144" s="204"/>
      <c r="L144" s="204"/>
      <c r="M144" s="204"/>
      <c r="N144" s="204"/>
      <c r="O144" s="204"/>
      <c r="P144" s="204"/>
      <c r="Q144" s="204"/>
      <c r="R144" s="204"/>
      <c r="S144" s="204"/>
      <c r="T144" s="204"/>
      <c r="U144" s="204"/>
      <c r="V144" s="204"/>
      <c r="W144" s="204"/>
      <c r="X144" s="204"/>
    </row>
    <row r="145" spans="1:24" ht="17.100000000000001" customHeight="1" x14ac:dyDescent="0.25">
      <c r="A145" s="183" t="s">
        <v>22</v>
      </c>
      <c r="B145" s="229"/>
      <c r="C145" s="184"/>
      <c r="D145" s="60" t="s">
        <v>23</v>
      </c>
      <c r="E145" s="183" t="s">
        <v>31</v>
      </c>
      <c r="F145" s="229"/>
      <c r="G145" s="229"/>
      <c r="H145" s="229"/>
      <c r="I145" s="229"/>
      <c r="J145" s="229"/>
      <c r="K145" s="229"/>
      <c r="L145" s="229"/>
      <c r="M145" s="229"/>
      <c r="N145" s="184"/>
      <c r="O145" s="232" t="s">
        <v>24</v>
      </c>
      <c r="P145" s="232"/>
      <c r="Q145" s="232" t="s">
        <v>129</v>
      </c>
      <c r="R145" s="232"/>
      <c r="S145" s="232" t="s">
        <v>126</v>
      </c>
      <c r="T145" s="232"/>
      <c r="U145" s="212" t="s">
        <v>127</v>
      </c>
      <c r="V145" s="213"/>
      <c r="W145" s="183" t="s">
        <v>128</v>
      </c>
      <c r="X145" s="184"/>
    </row>
    <row r="146" spans="1:24" ht="61.5" customHeight="1" x14ac:dyDescent="0.25">
      <c r="A146" s="156" t="s">
        <v>158</v>
      </c>
      <c r="B146" s="156"/>
      <c r="C146" s="156"/>
      <c r="D146" s="99" t="s">
        <v>28</v>
      </c>
      <c r="E146" s="171" t="s">
        <v>223</v>
      </c>
      <c r="F146" s="172"/>
      <c r="G146" s="172"/>
      <c r="H146" s="172"/>
      <c r="I146" s="172"/>
      <c r="J146" s="172"/>
      <c r="K146" s="172"/>
      <c r="L146" s="172"/>
      <c r="M146" s="172"/>
      <c r="N146" s="196"/>
      <c r="O146" s="141" t="s">
        <v>70</v>
      </c>
      <c r="P146" s="142"/>
      <c r="Q146" s="180">
        <v>400</v>
      </c>
      <c r="R146" s="181"/>
      <c r="S146" s="119">
        <v>840</v>
      </c>
      <c r="T146" s="120"/>
      <c r="U146" s="132">
        <v>1160</v>
      </c>
      <c r="V146" s="144"/>
      <c r="W146" s="233">
        <v>940</v>
      </c>
      <c r="X146" s="234"/>
    </row>
    <row r="147" spans="1:24" ht="133.5" customHeight="1" x14ac:dyDescent="0.25">
      <c r="A147" s="156"/>
      <c r="B147" s="156"/>
      <c r="C147" s="156"/>
      <c r="D147" s="99" t="s">
        <v>213</v>
      </c>
      <c r="E147" s="198" t="s">
        <v>241</v>
      </c>
      <c r="F147" s="198"/>
      <c r="G147" s="198"/>
      <c r="H147" s="198"/>
      <c r="I147" s="198"/>
      <c r="J147" s="198"/>
      <c r="K147" s="198"/>
      <c r="L147" s="198"/>
      <c r="M147" s="198"/>
      <c r="N147" s="198"/>
      <c r="O147" s="141" t="s">
        <v>70</v>
      </c>
      <c r="P147" s="142"/>
      <c r="Q147" s="180">
        <v>2</v>
      </c>
      <c r="R147" s="181"/>
      <c r="S147" s="119">
        <v>1633.8</v>
      </c>
      <c r="T147" s="120"/>
      <c r="U147" s="132">
        <v>1800.48</v>
      </c>
      <c r="V147" s="144"/>
      <c r="W147" s="230">
        <v>1950.52</v>
      </c>
      <c r="X147" s="231"/>
    </row>
    <row r="148" spans="1:24" ht="60.75" customHeight="1" x14ac:dyDescent="0.25">
      <c r="A148" s="145" t="s">
        <v>160</v>
      </c>
      <c r="B148" s="146"/>
      <c r="C148" s="174"/>
      <c r="D148" s="39" t="s">
        <v>32</v>
      </c>
      <c r="E148" s="153" t="s">
        <v>203</v>
      </c>
      <c r="F148" s="153"/>
      <c r="G148" s="153"/>
      <c r="H148" s="153"/>
      <c r="I148" s="153"/>
      <c r="J148" s="153"/>
      <c r="K148" s="153"/>
      <c r="L148" s="153"/>
      <c r="M148" s="153"/>
      <c r="N148" s="153"/>
      <c r="O148" s="141" t="s">
        <v>70</v>
      </c>
      <c r="P148" s="182"/>
      <c r="Q148" s="128">
        <v>400</v>
      </c>
      <c r="R148" s="128"/>
      <c r="S148" s="129">
        <v>480</v>
      </c>
      <c r="T148" s="129"/>
      <c r="U148" s="130">
        <v>520</v>
      </c>
      <c r="V148" s="130"/>
      <c r="W148" s="199">
        <v>520</v>
      </c>
      <c r="X148" s="200"/>
    </row>
    <row r="149" spans="1:24" ht="63.75" customHeight="1" x14ac:dyDescent="0.25">
      <c r="A149" s="147"/>
      <c r="B149" s="148"/>
      <c r="C149" s="149"/>
      <c r="D149" s="29" t="s">
        <v>33</v>
      </c>
      <c r="E149" s="192" t="s">
        <v>210</v>
      </c>
      <c r="F149" s="175"/>
      <c r="G149" s="175"/>
      <c r="H149" s="175"/>
      <c r="I149" s="175"/>
      <c r="J149" s="175"/>
      <c r="K149" s="175"/>
      <c r="L149" s="175"/>
      <c r="M149" s="175"/>
      <c r="N149" s="193"/>
      <c r="O149" s="141" t="s">
        <v>70</v>
      </c>
      <c r="P149" s="142"/>
      <c r="Q149" s="224">
        <v>20</v>
      </c>
      <c r="R149" s="225"/>
      <c r="S149" s="119">
        <v>340</v>
      </c>
      <c r="T149" s="123"/>
      <c r="U149" s="415">
        <v>340</v>
      </c>
      <c r="V149" s="416"/>
      <c r="W149" s="201">
        <v>380</v>
      </c>
      <c r="X149" s="202"/>
    </row>
    <row r="150" spans="1:24" ht="105.75" customHeight="1" x14ac:dyDescent="0.25">
      <c r="A150" s="145" t="s">
        <v>195</v>
      </c>
      <c r="B150" s="146"/>
      <c r="C150" s="146"/>
      <c r="D150" s="88" t="s">
        <v>34</v>
      </c>
      <c r="E150" s="171" t="s">
        <v>244</v>
      </c>
      <c r="F150" s="172"/>
      <c r="G150" s="172"/>
      <c r="H150" s="172"/>
      <c r="I150" s="172"/>
      <c r="J150" s="172"/>
      <c r="K150" s="172"/>
      <c r="L150" s="172"/>
      <c r="M150" s="172"/>
      <c r="N150" s="173"/>
      <c r="O150" s="141" t="s">
        <v>70</v>
      </c>
      <c r="P150" s="142"/>
      <c r="Q150" s="128">
        <v>30</v>
      </c>
      <c r="R150" s="128"/>
      <c r="S150" s="119">
        <v>2700</v>
      </c>
      <c r="T150" s="123"/>
      <c r="U150" s="130">
        <v>2970</v>
      </c>
      <c r="V150" s="130"/>
      <c r="W150" s="131">
        <v>2700</v>
      </c>
      <c r="X150" s="131"/>
    </row>
    <row r="151" spans="1:24" ht="117" customHeight="1" x14ac:dyDescent="0.25">
      <c r="A151" s="147"/>
      <c r="B151" s="148"/>
      <c r="C151" s="148"/>
      <c r="D151" s="88" t="s">
        <v>35</v>
      </c>
      <c r="E151" s="153" t="s">
        <v>220</v>
      </c>
      <c r="F151" s="154"/>
      <c r="G151" s="154"/>
      <c r="H151" s="154"/>
      <c r="I151" s="154"/>
      <c r="J151" s="154"/>
      <c r="K151" s="154"/>
      <c r="L151" s="154"/>
      <c r="M151" s="154"/>
      <c r="N151" s="154"/>
      <c r="O151" s="141" t="s">
        <v>70</v>
      </c>
      <c r="P151" s="142"/>
      <c r="Q151" s="224">
        <v>400</v>
      </c>
      <c r="R151" s="225"/>
      <c r="S151" s="119">
        <v>5160</v>
      </c>
      <c r="T151" s="226"/>
      <c r="U151" s="130">
        <v>6000</v>
      </c>
      <c r="V151" s="130"/>
      <c r="W151" s="132">
        <v>5160</v>
      </c>
      <c r="X151" s="133"/>
    </row>
    <row r="152" spans="1:24" ht="49.5" customHeight="1" x14ac:dyDescent="0.25">
      <c r="A152" s="145" t="s">
        <v>165</v>
      </c>
      <c r="B152" s="146"/>
      <c r="C152" s="146"/>
      <c r="D152" s="87" t="s">
        <v>36</v>
      </c>
      <c r="E152" s="153" t="s">
        <v>227</v>
      </c>
      <c r="F152" s="154"/>
      <c r="G152" s="154"/>
      <c r="H152" s="154"/>
      <c r="I152" s="154"/>
      <c r="J152" s="154"/>
      <c r="K152" s="154"/>
      <c r="L152" s="154"/>
      <c r="M152" s="154"/>
      <c r="N152" s="154"/>
      <c r="O152" s="178" t="s">
        <v>181</v>
      </c>
      <c r="P152" s="179"/>
      <c r="Q152" s="178">
        <v>1</v>
      </c>
      <c r="R152" s="179"/>
      <c r="S152" s="119">
        <v>295</v>
      </c>
      <c r="T152" s="123"/>
      <c r="U152" s="417">
        <v>400</v>
      </c>
      <c r="V152" s="418"/>
      <c r="W152" s="417">
        <v>320</v>
      </c>
      <c r="X152" s="418"/>
    </row>
    <row r="153" spans="1:24" ht="54.75" customHeight="1" x14ac:dyDescent="0.25">
      <c r="A153" s="147"/>
      <c r="B153" s="148"/>
      <c r="C153" s="148"/>
      <c r="D153" s="87" t="s">
        <v>166</v>
      </c>
      <c r="E153" s="175" t="s">
        <v>214</v>
      </c>
      <c r="F153" s="176"/>
      <c r="G153" s="176"/>
      <c r="H153" s="176"/>
      <c r="I153" s="176"/>
      <c r="J153" s="176"/>
      <c r="K153" s="176"/>
      <c r="L153" s="176"/>
      <c r="M153" s="176"/>
      <c r="N153" s="177"/>
      <c r="O153" s="127" t="s">
        <v>181</v>
      </c>
      <c r="P153" s="127"/>
      <c r="Q153" s="127">
        <v>1</v>
      </c>
      <c r="R153" s="127"/>
      <c r="S153" s="119">
        <v>125</v>
      </c>
      <c r="T153" s="123"/>
      <c r="U153" s="143">
        <v>150</v>
      </c>
      <c r="V153" s="143"/>
      <c r="W153" s="143">
        <v>160</v>
      </c>
      <c r="X153" s="143"/>
    </row>
    <row r="154" spans="1:24" ht="48.75" customHeight="1" x14ac:dyDescent="0.25">
      <c r="A154" s="147"/>
      <c r="B154" s="148"/>
      <c r="C154" s="148"/>
      <c r="D154" s="87" t="s">
        <v>167</v>
      </c>
      <c r="E154" s="162" t="s">
        <v>231</v>
      </c>
      <c r="F154" s="163"/>
      <c r="G154" s="163"/>
      <c r="H154" s="163"/>
      <c r="I154" s="163"/>
      <c r="J154" s="163"/>
      <c r="K154" s="163"/>
      <c r="L154" s="163"/>
      <c r="M154" s="163"/>
      <c r="N154" s="164"/>
      <c r="O154" s="127" t="s">
        <v>181</v>
      </c>
      <c r="P154" s="127"/>
      <c r="Q154" s="127">
        <v>1</v>
      </c>
      <c r="R154" s="127"/>
      <c r="S154" s="119">
        <v>200</v>
      </c>
      <c r="T154" s="123"/>
      <c r="U154" s="143">
        <v>250</v>
      </c>
      <c r="V154" s="143"/>
      <c r="W154" s="143">
        <v>240</v>
      </c>
      <c r="X154" s="143"/>
    </row>
    <row r="155" spans="1:24" ht="42" customHeight="1" x14ac:dyDescent="0.25">
      <c r="A155" s="147"/>
      <c r="B155" s="148"/>
      <c r="C155" s="148"/>
      <c r="D155" s="87" t="s">
        <v>168</v>
      </c>
      <c r="E155" s="162" t="s">
        <v>216</v>
      </c>
      <c r="F155" s="163"/>
      <c r="G155" s="163"/>
      <c r="H155" s="163"/>
      <c r="I155" s="163"/>
      <c r="J155" s="163"/>
      <c r="K155" s="163"/>
      <c r="L155" s="163"/>
      <c r="M155" s="163"/>
      <c r="N155" s="164"/>
      <c r="O155" s="127" t="s">
        <v>181</v>
      </c>
      <c r="P155" s="127"/>
      <c r="Q155" s="127">
        <v>1</v>
      </c>
      <c r="R155" s="127"/>
      <c r="S155" s="119">
        <v>240</v>
      </c>
      <c r="T155" s="123"/>
      <c r="U155" s="143">
        <v>250</v>
      </c>
      <c r="V155" s="143"/>
      <c r="W155" s="143">
        <v>320</v>
      </c>
      <c r="X155" s="143"/>
    </row>
    <row r="156" spans="1:24" ht="56.25" customHeight="1" x14ac:dyDescent="0.25">
      <c r="A156" s="147"/>
      <c r="B156" s="148"/>
      <c r="C156" s="148"/>
      <c r="D156" s="87" t="s">
        <v>170</v>
      </c>
      <c r="E156" s="162" t="s">
        <v>217</v>
      </c>
      <c r="F156" s="163"/>
      <c r="G156" s="163"/>
      <c r="H156" s="163"/>
      <c r="I156" s="163"/>
      <c r="J156" s="163"/>
      <c r="K156" s="163"/>
      <c r="L156" s="163"/>
      <c r="M156" s="163"/>
      <c r="N156" s="164"/>
      <c r="O156" s="127" t="s">
        <v>181</v>
      </c>
      <c r="P156" s="127"/>
      <c r="Q156" s="127">
        <v>1</v>
      </c>
      <c r="R156" s="127"/>
      <c r="S156" s="119">
        <v>300</v>
      </c>
      <c r="T156" s="123"/>
      <c r="U156" s="143">
        <v>310</v>
      </c>
      <c r="V156" s="143"/>
      <c r="W156" s="143">
        <v>350</v>
      </c>
      <c r="X156" s="143"/>
    </row>
    <row r="157" spans="1:24" ht="52.5" customHeight="1" x14ac:dyDescent="0.25">
      <c r="A157" s="147"/>
      <c r="B157" s="148"/>
      <c r="C157" s="148"/>
      <c r="D157" s="87" t="s">
        <v>169</v>
      </c>
      <c r="E157" s="162" t="s">
        <v>240</v>
      </c>
      <c r="F157" s="163"/>
      <c r="G157" s="163"/>
      <c r="H157" s="163"/>
      <c r="I157" s="163"/>
      <c r="J157" s="163"/>
      <c r="K157" s="163"/>
      <c r="L157" s="163"/>
      <c r="M157" s="163"/>
      <c r="N157" s="164"/>
      <c r="O157" s="127" t="s">
        <v>181</v>
      </c>
      <c r="P157" s="127"/>
      <c r="Q157" s="127">
        <v>1</v>
      </c>
      <c r="R157" s="127"/>
      <c r="S157" s="119">
        <v>8000</v>
      </c>
      <c r="T157" s="123"/>
      <c r="U157" s="143">
        <v>9800</v>
      </c>
      <c r="V157" s="143"/>
      <c r="W157" s="143">
        <v>9000</v>
      </c>
      <c r="X157" s="143"/>
    </row>
    <row r="158" spans="1:24" ht="44.25" customHeight="1" x14ac:dyDescent="0.25">
      <c r="A158" s="147"/>
      <c r="B158" s="148"/>
      <c r="C158" s="148"/>
      <c r="D158" s="87" t="s">
        <v>172</v>
      </c>
      <c r="E158" s="162" t="s">
        <v>211</v>
      </c>
      <c r="F158" s="163"/>
      <c r="G158" s="163"/>
      <c r="H158" s="163"/>
      <c r="I158" s="163"/>
      <c r="J158" s="163"/>
      <c r="K158" s="163"/>
      <c r="L158" s="163"/>
      <c r="M158" s="163"/>
      <c r="N158" s="164"/>
      <c r="O158" s="127" t="s">
        <v>181</v>
      </c>
      <c r="P158" s="127"/>
      <c r="Q158" s="127">
        <v>1</v>
      </c>
      <c r="R158" s="127"/>
      <c r="S158" s="119">
        <v>200</v>
      </c>
      <c r="T158" s="123"/>
      <c r="U158" s="143">
        <v>200</v>
      </c>
      <c r="V158" s="143"/>
      <c r="W158" s="143">
        <v>200</v>
      </c>
      <c r="X158" s="143"/>
    </row>
    <row r="159" spans="1:24" ht="93" customHeight="1" x14ac:dyDescent="0.25">
      <c r="A159" s="147"/>
      <c r="B159" s="148"/>
      <c r="C159" s="148"/>
      <c r="D159" s="87" t="s">
        <v>171</v>
      </c>
      <c r="E159" s="162" t="s">
        <v>245</v>
      </c>
      <c r="F159" s="163"/>
      <c r="G159" s="163"/>
      <c r="H159" s="163"/>
      <c r="I159" s="163"/>
      <c r="J159" s="163"/>
      <c r="K159" s="163"/>
      <c r="L159" s="163"/>
      <c r="M159" s="163"/>
      <c r="N159" s="164"/>
      <c r="O159" s="127" t="s">
        <v>181</v>
      </c>
      <c r="P159" s="127"/>
      <c r="Q159" s="127">
        <v>1</v>
      </c>
      <c r="R159" s="127"/>
      <c r="S159" s="119">
        <v>4750</v>
      </c>
      <c r="T159" s="123"/>
      <c r="U159" s="143">
        <v>4848</v>
      </c>
      <c r="V159" s="143"/>
      <c r="W159" s="143">
        <v>4800</v>
      </c>
      <c r="X159" s="143"/>
    </row>
    <row r="160" spans="1:24" ht="49.5" customHeight="1" x14ac:dyDescent="0.25">
      <c r="A160" s="147"/>
      <c r="B160" s="148"/>
      <c r="C160" s="148"/>
      <c r="D160" s="87" t="s">
        <v>173</v>
      </c>
      <c r="E160" s="162" t="s">
        <v>235</v>
      </c>
      <c r="F160" s="163"/>
      <c r="G160" s="163"/>
      <c r="H160" s="163"/>
      <c r="I160" s="163"/>
      <c r="J160" s="163"/>
      <c r="K160" s="163"/>
      <c r="L160" s="163"/>
      <c r="M160" s="163"/>
      <c r="N160" s="164"/>
      <c r="O160" s="127" t="s">
        <v>181</v>
      </c>
      <c r="P160" s="127"/>
      <c r="Q160" s="127">
        <v>1</v>
      </c>
      <c r="R160" s="127"/>
      <c r="S160" s="119">
        <v>530</v>
      </c>
      <c r="T160" s="123"/>
      <c r="U160" s="143">
        <v>570</v>
      </c>
      <c r="V160" s="143"/>
      <c r="W160" s="143">
        <v>540</v>
      </c>
      <c r="X160" s="143"/>
    </row>
    <row r="161" spans="1:24" ht="41.25" customHeight="1" x14ac:dyDescent="0.25">
      <c r="A161" s="147"/>
      <c r="B161" s="148"/>
      <c r="C161" s="148"/>
      <c r="D161" s="87" t="s">
        <v>174</v>
      </c>
      <c r="E161" s="165" t="s">
        <v>239</v>
      </c>
      <c r="F161" s="166"/>
      <c r="G161" s="166"/>
      <c r="H161" s="166"/>
      <c r="I161" s="166"/>
      <c r="J161" s="166"/>
      <c r="K161" s="166"/>
      <c r="L161" s="166"/>
      <c r="M161" s="166"/>
      <c r="N161" s="167"/>
      <c r="O161" s="127" t="s">
        <v>181</v>
      </c>
      <c r="P161" s="127"/>
      <c r="Q161" s="127">
        <v>1</v>
      </c>
      <c r="R161" s="127"/>
      <c r="S161" s="119">
        <v>350</v>
      </c>
      <c r="T161" s="123"/>
      <c r="U161" s="143">
        <v>400</v>
      </c>
      <c r="V161" s="143"/>
      <c r="W161" s="143">
        <v>450</v>
      </c>
      <c r="X161" s="143"/>
    </row>
    <row r="162" spans="1:24" ht="55.5" customHeight="1" x14ac:dyDescent="0.25">
      <c r="A162" s="147"/>
      <c r="B162" s="148"/>
      <c r="C162" s="148"/>
      <c r="D162" s="87" t="s">
        <v>175</v>
      </c>
      <c r="E162" s="162" t="s">
        <v>218</v>
      </c>
      <c r="F162" s="163"/>
      <c r="G162" s="163"/>
      <c r="H162" s="163"/>
      <c r="I162" s="163"/>
      <c r="J162" s="163"/>
      <c r="K162" s="163"/>
      <c r="L162" s="163"/>
      <c r="M162" s="163"/>
      <c r="N162" s="164"/>
      <c r="O162" s="127" t="s">
        <v>181</v>
      </c>
      <c r="P162" s="127"/>
      <c r="Q162" s="127">
        <v>1</v>
      </c>
      <c r="R162" s="127"/>
      <c r="S162" s="119">
        <v>200</v>
      </c>
      <c r="T162" s="123"/>
      <c r="U162" s="143">
        <v>200</v>
      </c>
      <c r="V162" s="143"/>
      <c r="W162" s="143">
        <v>215</v>
      </c>
      <c r="X162" s="143"/>
    </row>
    <row r="163" spans="1:24" ht="63.75" customHeight="1" x14ac:dyDescent="0.25">
      <c r="A163" s="147"/>
      <c r="B163" s="148"/>
      <c r="C163" s="148"/>
      <c r="D163" s="87" t="s">
        <v>176</v>
      </c>
      <c r="E163" s="162" t="s">
        <v>219</v>
      </c>
      <c r="F163" s="163"/>
      <c r="G163" s="163"/>
      <c r="H163" s="163"/>
      <c r="I163" s="163"/>
      <c r="J163" s="163"/>
      <c r="K163" s="163"/>
      <c r="L163" s="163"/>
      <c r="M163" s="163"/>
      <c r="N163" s="164"/>
      <c r="O163" s="127" t="s">
        <v>181</v>
      </c>
      <c r="P163" s="127"/>
      <c r="Q163" s="127">
        <v>1</v>
      </c>
      <c r="R163" s="127"/>
      <c r="S163" s="119">
        <v>650</v>
      </c>
      <c r="T163" s="123"/>
      <c r="U163" s="143">
        <v>740</v>
      </c>
      <c r="V163" s="143"/>
      <c r="W163" s="143">
        <v>680</v>
      </c>
      <c r="X163" s="143"/>
    </row>
    <row r="164" spans="1:24" ht="87.75" customHeight="1" x14ac:dyDescent="0.25">
      <c r="A164" s="147"/>
      <c r="B164" s="148"/>
      <c r="C164" s="148"/>
      <c r="D164" s="87" t="s">
        <v>249</v>
      </c>
      <c r="E164" s="162" t="s">
        <v>224</v>
      </c>
      <c r="F164" s="163"/>
      <c r="G164" s="163"/>
      <c r="H164" s="163"/>
      <c r="I164" s="163"/>
      <c r="J164" s="163"/>
      <c r="K164" s="163"/>
      <c r="L164" s="163"/>
      <c r="M164" s="163"/>
      <c r="N164" s="164"/>
      <c r="O164" s="127" t="s">
        <v>181</v>
      </c>
      <c r="P164" s="127"/>
      <c r="Q164" s="127">
        <v>1</v>
      </c>
      <c r="R164" s="127"/>
      <c r="S164" s="119">
        <v>200</v>
      </c>
      <c r="T164" s="123"/>
      <c r="U164" s="143">
        <v>200</v>
      </c>
      <c r="V164" s="143"/>
      <c r="W164" s="143">
        <v>200</v>
      </c>
      <c r="X164" s="143"/>
    </row>
    <row r="165" spans="1:24" ht="47.25" customHeight="1" x14ac:dyDescent="0.25">
      <c r="A165" s="147"/>
      <c r="B165" s="148"/>
      <c r="C165" s="148"/>
      <c r="D165" s="87" t="s">
        <v>178</v>
      </c>
      <c r="E165" s="162" t="s">
        <v>225</v>
      </c>
      <c r="F165" s="163"/>
      <c r="G165" s="163"/>
      <c r="H165" s="163"/>
      <c r="I165" s="163"/>
      <c r="J165" s="163"/>
      <c r="K165" s="163"/>
      <c r="L165" s="163"/>
      <c r="M165" s="163"/>
      <c r="N165" s="164"/>
      <c r="O165" s="127" t="s">
        <v>181</v>
      </c>
      <c r="P165" s="127"/>
      <c r="Q165" s="127">
        <v>1</v>
      </c>
      <c r="R165" s="127"/>
      <c r="S165" s="119">
        <v>145</v>
      </c>
      <c r="T165" s="123"/>
      <c r="U165" s="143">
        <v>150</v>
      </c>
      <c r="V165" s="143"/>
      <c r="W165" s="143">
        <v>180</v>
      </c>
      <c r="X165" s="143"/>
    </row>
    <row r="166" spans="1:24" ht="42" customHeight="1" x14ac:dyDescent="0.25">
      <c r="A166" s="147"/>
      <c r="B166" s="148"/>
      <c r="C166" s="148"/>
      <c r="D166" s="87" t="s">
        <v>179</v>
      </c>
      <c r="E166" s="162" t="s">
        <v>226</v>
      </c>
      <c r="F166" s="163"/>
      <c r="G166" s="163"/>
      <c r="H166" s="163"/>
      <c r="I166" s="163"/>
      <c r="J166" s="163"/>
      <c r="K166" s="163"/>
      <c r="L166" s="163"/>
      <c r="M166" s="163"/>
      <c r="N166" s="164"/>
      <c r="O166" s="127" t="s">
        <v>181</v>
      </c>
      <c r="P166" s="127"/>
      <c r="Q166" s="127">
        <v>1</v>
      </c>
      <c r="R166" s="127"/>
      <c r="S166" s="119">
        <v>200</v>
      </c>
      <c r="T166" s="123"/>
      <c r="U166" s="143">
        <v>200</v>
      </c>
      <c r="V166" s="143"/>
      <c r="W166" s="143">
        <v>200</v>
      </c>
      <c r="X166" s="143"/>
    </row>
    <row r="167" spans="1:24" ht="77.25" customHeight="1" x14ac:dyDescent="0.25">
      <c r="A167" s="147"/>
      <c r="B167" s="148"/>
      <c r="C167" s="148"/>
      <c r="D167" s="98" t="s">
        <v>180</v>
      </c>
      <c r="E167" s="162" t="s">
        <v>242</v>
      </c>
      <c r="F167" s="163"/>
      <c r="G167" s="163"/>
      <c r="H167" s="163"/>
      <c r="I167" s="163"/>
      <c r="J167" s="163"/>
      <c r="K167" s="163"/>
      <c r="L167" s="163"/>
      <c r="M167" s="163"/>
      <c r="N167" s="164"/>
      <c r="O167" s="127" t="s">
        <v>181</v>
      </c>
      <c r="P167" s="127"/>
      <c r="Q167" s="419">
        <v>1</v>
      </c>
      <c r="R167" s="420"/>
      <c r="S167" s="119">
        <v>1207.5</v>
      </c>
      <c r="T167" s="123"/>
      <c r="U167" s="134">
        <v>1800</v>
      </c>
      <c r="V167" s="135"/>
      <c r="W167" s="136">
        <v>2000</v>
      </c>
      <c r="X167" s="133"/>
    </row>
    <row r="168" spans="1:24" ht="66" customHeight="1" x14ac:dyDescent="0.25">
      <c r="A168" s="145" t="s">
        <v>196</v>
      </c>
      <c r="B168" s="146"/>
      <c r="C168" s="146"/>
      <c r="D168" s="88" t="s">
        <v>37</v>
      </c>
      <c r="E168" s="153" t="s">
        <v>198</v>
      </c>
      <c r="F168" s="154"/>
      <c r="G168" s="154"/>
      <c r="H168" s="154"/>
      <c r="I168" s="154"/>
      <c r="J168" s="154"/>
      <c r="K168" s="154"/>
      <c r="L168" s="154"/>
      <c r="M168" s="154"/>
      <c r="N168" s="154"/>
      <c r="O168" s="127" t="s">
        <v>181</v>
      </c>
      <c r="P168" s="127"/>
      <c r="Q168" s="394">
        <v>2</v>
      </c>
      <c r="R168" s="128"/>
      <c r="S168" s="119">
        <v>2072</v>
      </c>
      <c r="T168" s="123"/>
      <c r="U168" s="130">
        <v>3600</v>
      </c>
      <c r="V168" s="130"/>
      <c r="W168" s="131">
        <v>3000</v>
      </c>
      <c r="X168" s="131"/>
    </row>
    <row r="169" spans="1:24" ht="47.25" customHeight="1" x14ac:dyDescent="0.25">
      <c r="A169" s="150"/>
      <c r="B169" s="151"/>
      <c r="C169" s="152"/>
      <c r="D169" s="83" t="s">
        <v>119</v>
      </c>
      <c r="E169" s="192" t="s">
        <v>215</v>
      </c>
      <c r="F169" s="176"/>
      <c r="G169" s="176"/>
      <c r="H169" s="176"/>
      <c r="I169" s="176"/>
      <c r="J169" s="176"/>
      <c r="K169" s="176"/>
      <c r="L169" s="176"/>
      <c r="M169" s="176"/>
      <c r="N169" s="177"/>
      <c r="O169" s="395" t="s">
        <v>181</v>
      </c>
      <c r="P169" s="396"/>
      <c r="Q169" s="224">
        <v>1</v>
      </c>
      <c r="R169" s="225"/>
      <c r="S169" s="385">
        <v>6000</v>
      </c>
      <c r="T169" s="120"/>
      <c r="U169" s="134">
        <v>7464</v>
      </c>
      <c r="V169" s="135"/>
      <c r="W169" s="136">
        <v>8600</v>
      </c>
      <c r="X169" s="133"/>
    </row>
    <row r="170" spans="1:24" ht="216.75" customHeight="1" x14ac:dyDescent="0.25">
      <c r="A170" s="156" t="s">
        <v>184</v>
      </c>
      <c r="B170" s="156"/>
      <c r="C170" s="156"/>
      <c r="D170" s="88" t="s">
        <v>197</v>
      </c>
      <c r="E170" s="160" t="s">
        <v>228</v>
      </c>
      <c r="F170" s="158"/>
      <c r="G170" s="158"/>
      <c r="H170" s="158"/>
      <c r="I170" s="158"/>
      <c r="J170" s="158"/>
      <c r="K170" s="158"/>
      <c r="L170" s="158"/>
      <c r="M170" s="158"/>
      <c r="N170" s="161"/>
      <c r="O170" s="127" t="s">
        <v>181</v>
      </c>
      <c r="P170" s="127"/>
      <c r="Q170" s="128">
        <v>1</v>
      </c>
      <c r="R170" s="168"/>
      <c r="S170" s="129">
        <v>1000</v>
      </c>
      <c r="T170" s="129"/>
      <c r="U170" s="170">
        <v>1330</v>
      </c>
      <c r="V170" s="130"/>
      <c r="W170" s="131">
        <v>1500</v>
      </c>
      <c r="X170" s="131"/>
    </row>
    <row r="171" spans="1:24" ht="51" customHeight="1" x14ac:dyDescent="0.25">
      <c r="A171" s="406" t="s">
        <v>237</v>
      </c>
      <c r="B171" s="146"/>
      <c r="C171" s="407"/>
      <c r="D171" s="98" t="s">
        <v>121</v>
      </c>
      <c r="E171" s="171" t="s">
        <v>236</v>
      </c>
      <c r="F171" s="172"/>
      <c r="G171" s="172"/>
      <c r="H171" s="172"/>
      <c r="I171" s="172"/>
      <c r="J171" s="172"/>
      <c r="K171" s="172"/>
      <c r="L171" s="172"/>
      <c r="M171" s="172"/>
      <c r="N171" s="173"/>
      <c r="O171" s="127" t="s">
        <v>199</v>
      </c>
      <c r="P171" s="127"/>
      <c r="Q171" s="128">
        <v>1</v>
      </c>
      <c r="R171" s="128"/>
      <c r="S171" s="118">
        <v>5400</v>
      </c>
      <c r="T171" s="118"/>
      <c r="U171" s="130">
        <v>6660</v>
      </c>
      <c r="V171" s="130"/>
      <c r="W171" s="131">
        <v>6300</v>
      </c>
      <c r="X171" s="131"/>
    </row>
    <row r="172" spans="1:24" ht="51" customHeight="1" x14ac:dyDescent="0.25">
      <c r="A172" s="408"/>
      <c r="B172" s="148"/>
      <c r="C172" s="409"/>
      <c r="D172" s="101" t="s">
        <v>208</v>
      </c>
      <c r="E172" s="124" t="s">
        <v>246</v>
      </c>
      <c r="F172" s="125"/>
      <c r="G172" s="125"/>
      <c r="H172" s="125"/>
      <c r="I172" s="125"/>
      <c r="J172" s="125"/>
      <c r="K172" s="125"/>
      <c r="L172" s="125"/>
      <c r="M172" s="125"/>
      <c r="N172" s="126"/>
      <c r="O172" s="127" t="s">
        <v>199</v>
      </c>
      <c r="P172" s="127"/>
      <c r="Q172" s="128">
        <v>1</v>
      </c>
      <c r="R172" s="128"/>
      <c r="S172" s="129">
        <v>650</v>
      </c>
      <c r="T172" s="129"/>
      <c r="U172" s="130">
        <v>750</v>
      </c>
      <c r="V172" s="130"/>
      <c r="W172" s="131">
        <v>900</v>
      </c>
      <c r="X172" s="131"/>
    </row>
    <row r="173" spans="1:24" ht="49.5" customHeight="1" x14ac:dyDescent="0.25">
      <c r="A173" s="408"/>
      <c r="B173" s="148"/>
      <c r="C173" s="409"/>
      <c r="D173" s="101" t="s">
        <v>209</v>
      </c>
      <c r="E173" s="171" t="s">
        <v>233</v>
      </c>
      <c r="F173" s="172"/>
      <c r="G173" s="172"/>
      <c r="H173" s="172"/>
      <c r="I173" s="172"/>
      <c r="J173" s="172"/>
      <c r="K173" s="172"/>
      <c r="L173" s="172"/>
      <c r="M173" s="172"/>
      <c r="N173" s="173"/>
      <c r="O173" s="127" t="s">
        <v>199</v>
      </c>
      <c r="P173" s="127"/>
      <c r="Q173" s="128">
        <v>1</v>
      </c>
      <c r="R173" s="128"/>
      <c r="S173" s="129">
        <v>840</v>
      </c>
      <c r="T173" s="129"/>
      <c r="U173" s="130">
        <v>900</v>
      </c>
      <c r="V173" s="130"/>
      <c r="W173" s="131">
        <v>1000</v>
      </c>
      <c r="X173" s="131"/>
    </row>
    <row r="174" spans="1:24" ht="98.25" customHeight="1" x14ac:dyDescent="0.25">
      <c r="A174" s="408"/>
      <c r="B174" s="148"/>
      <c r="C174" s="409"/>
      <c r="D174" s="101" t="s">
        <v>222</v>
      </c>
      <c r="E174" s="171" t="s">
        <v>243</v>
      </c>
      <c r="F174" s="172"/>
      <c r="G174" s="172"/>
      <c r="H174" s="172"/>
      <c r="I174" s="172"/>
      <c r="J174" s="172"/>
      <c r="K174" s="172"/>
      <c r="L174" s="172"/>
      <c r="M174" s="172"/>
      <c r="N174" s="173"/>
      <c r="O174" s="127" t="s">
        <v>199</v>
      </c>
      <c r="P174" s="127"/>
      <c r="Q174" s="128">
        <v>2</v>
      </c>
      <c r="R174" s="128"/>
      <c r="S174" s="129">
        <v>4200</v>
      </c>
      <c r="T174" s="129"/>
      <c r="U174" s="130">
        <v>5000</v>
      </c>
      <c r="V174" s="130"/>
      <c r="W174" s="131">
        <v>4600</v>
      </c>
      <c r="X174" s="131"/>
    </row>
    <row r="175" spans="1:24" ht="80.25" customHeight="1" x14ac:dyDescent="0.25">
      <c r="A175" s="410"/>
      <c r="B175" s="151"/>
      <c r="C175" s="411"/>
      <c r="D175" s="98" t="s">
        <v>238</v>
      </c>
      <c r="E175" s="157" t="s">
        <v>234</v>
      </c>
      <c r="F175" s="158"/>
      <c r="G175" s="158"/>
      <c r="H175" s="158"/>
      <c r="I175" s="158"/>
      <c r="J175" s="158"/>
      <c r="K175" s="158"/>
      <c r="L175" s="158"/>
      <c r="M175" s="158"/>
      <c r="N175" s="159"/>
      <c r="O175" s="127" t="s">
        <v>199</v>
      </c>
      <c r="P175" s="127"/>
      <c r="Q175" s="128">
        <v>1</v>
      </c>
      <c r="R175" s="168"/>
      <c r="S175" s="169">
        <v>1000</v>
      </c>
      <c r="T175" s="169"/>
      <c r="U175" s="170">
        <v>1000</v>
      </c>
      <c r="V175" s="130"/>
      <c r="W175" s="131">
        <v>1200</v>
      </c>
      <c r="X175" s="131"/>
    </row>
    <row r="176" spans="1:24" ht="17.100000000000001"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row>
    <row r="177" spans="1:24" ht="17.100000000000001" customHeight="1" thickBot="1" x14ac:dyDescent="0.3">
      <c r="A177" s="253" t="s">
        <v>79</v>
      </c>
      <c r="B177" s="253"/>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row>
    <row r="178" spans="1:24" ht="17.100000000000001" customHeight="1" x14ac:dyDescent="0.25">
      <c r="A178" s="386" t="s">
        <v>123</v>
      </c>
      <c r="B178" s="387"/>
      <c r="C178" s="387"/>
      <c r="D178" s="387"/>
      <c r="E178" s="387"/>
      <c r="F178" s="387"/>
      <c r="G178" s="387"/>
      <c r="H178" s="387"/>
      <c r="I178" s="387"/>
      <c r="J178" s="387"/>
      <c r="K178" s="387"/>
      <c r="L178" s="387"/>
      <c r="M178" s="387"/>
      <c r="N178" s="387"/>
      <c r="O178" s="387"/>
      <c r="P178" s="387"/>
      <c r="Q178" s="387"/>
      <c r="R178" s="387"/>
      <c r="S178" s="387"/>
      <c r="T178" s="387"/>
      <c r="U178" s="387"/>
      <c r="V178" s="387"/>
      <c r="W178" s="387"/>
      <c r="X178" s="388"/>
    </row>
    <row r="179" spans="1:24" ht="17.100000000000001" customHeight="1" x14ac:dyDescent="0.25">
      <c r="A179" s="389" t="s">
        <v>124</v>
      </c>
      <c r="B179" s="390"/>
      <c r="C179" s="390"/>
      <c r="D179" s="390"/>
      <c r="E179" s="390"/>
      <c r="F179" s="390"/>
      <c r="G179" s="390"/>
      <c r="H179" s="390"/>
      <c r="I179" s="390"/>
      <c r="J179" s="390"/>
      <c r="K179" s="390"/>
      <c r="L179" s="390"/>
      <c r="M179" s="390"/>
      <c r="N179" s="390"/>
      <c r="O179" s="390"/>
      <c r="P179" s="390"/>
      <c r="Q179" s="390"/>
      <c r="R179" s="390"/>
      <c r="S179" s="390"/>
      <c r="T179" s="390"/>
      <c r="U179" s="390"/>
      <c r="V179" s="390"/>
      <c r="W179" s="390"/>
      <c r="X179" s="391"/>
    </row>
    <row r="180" spans="1:24" ht="17.100000000000001" customHeight="1" x14ac:dyDescent="0.25">
      <c r="A180" s="61"/>
      <c r="B180" s="62"/>
      <c r="C180" s="62"/>
      <c r="D180" s="62"/>
      <c r="E180" s="62"/>
      <c r="F180" s="62"/>
      <c r="G180" s="62"/>
      <c r="H180" s="62"/>
      <c r="I180" s="62"/>
      <c r="J180" s="62"/>
      <c r="K180" s="62"/>
      <c r="L180" s="62"/>
      <c r="M180" s="62"/>
      <c r="N180" s="62"/>
      <c r="O180" s="62"/>
      <c r="P180" s="62"/>
      <c r="Q180" s="62"/>
      <c r="R180" s="62"/>
      <c r="S180" s="62"/>
      <c r="T180" s="62"/>
      <c r="U180" s="62"/>
      <c r="V180" s="62"/>
      <c r="W180" s="62"/>
      <c r="X180" s="63"/>
    </row>
    <row r="181" spans="1:24" ht="17.100000000000001" customHeight="1" x14ac:dyDescent="0.25">
      <c r="A181" s="68"/>
      <c r="B181" s="69"/>
      <c r="C181" s="69"/>
      <c r="D181" s="69"/>
      <c r="E181" s="69"/>
      <c r="F181" s="69"/>
      <c r="G181" s="69"/>
      <c r="H181" s="69"/>
      <c r="I181" s="69"/>
      <c r="J181" s="69"/>
      <c r="K181" s="69"/>
      <c r="L181" s="69"/>
      <c r="M181" s="69"/>
      <c r="N181" s="69"/>
      <c r="O181" s="69"/>
      <c r="P181" s="69"/>
      <c r="Q181" s="69"/>
      <c r="R181" s="69"/>
      <c r="S181" s="69"/>
      <c r="T181" s="69"/>
      <c r="U181" s="69"/>
      <c r="V181" s="69"/>
      <c r="W181" s="69"/>
      <c r="X181" s="70"/>
    </row>
    <row r="182" spans="1:24" ht="17.100000000000001" customHeight="1" x14ac:dyDescent="0.25">
      <c r="A182" s="68"/>
      <c r="B182" s="69"/>
      <c r="C182" s="69"/>
      <c r="D182" s="69"/>
      <c r="E182" s="69"/>
      <c r="F182" s="69"/>
      <c r="G182" s="400" t="s">
        <v>201</v>
      </c>
      <c r="H182" s="401"/>
      <c r="I182" s="401"/>
      <c r="J182" s="401"/>
      <c r="K182" s="401"/>
      <c r="L182" s="401"/>
      <c r="M182" s="401"/>
      <c r="N182" s="401"/>
      <c r="O182" s="401"/>
      <c r="P182" s="401"/>
      <c r="Q182" s="400"/>
      <c r="R182" s="69"/>
      <c r="S182" s="69"/>
      <c r="T182" s="69"/>
      <c r="U182" s="69"/>
      <c r="V182" s="69"/>
      <c r="W182" s="69"/>
      <c r="X182" s="70"/>
    </row>
    <row r="183" spans="1:24" ht="17.100000000000001" customHeight="1" thickBot="1" x14ac:dyDescent="0.3">
      <c r="A183" s="403" t="s">
        <v>202</v>
      </c>
      <c r="B183" s="404"/>
      <c r="C183" s="404"/>
      <c r="D183" s="404"/>
      <c r="E183" s="404"/>
      <c r="F183" s="404"/>
      <c r="G183" s="404"/>
      <c r="H183" s="404"/>
      <c r="I183" s="404"/>
      <c r="J183" s="404"/>
      <c r="K183" s="404"/>
      <c r="L183" s="404"/>
      <c r="M183" s="404"/>
      <c r="N183" s="404"/>
      <c r="O183" s="404"/>
      <c r="P183" s="404"/>
      <c r="Q183" s="404"/>
      <c r="R183" s="404"/>
      <c r="S183" s="404"/>
      <c r="T183" s="404"/>
      <c r="U183" s="404"/>
      <c r="V183" s="404"/>
      <c r="W183" s="404"/>
      <c r="X183" s="405"/>
    </row>
    <row r="184" spans="1:24" ht="17.100000000000001" customHeight="1" x14ac:dyDescent="0.25">
      <c r="A184" s="73"/>
      <c r="B184" s="73"/>
      <c r="C184" s="73"/>
      <c r="D184" s="73"/>
      <c r="E184" s="73"/>
      <c r="F184" s="73"/>
      <c r="G184" s="73"/>
      <c r="H184" s="73"/>
      <c r="I184" s="73"/>
      <c r="J184" s="73"/>
      <c r="K184" s="69"/>
      <c r="L184" s="69"/>
      <c r="M184" s="69"/>
      <c r="N184" s="69"/>
      <c r="O184" s="69"/>
      <c r="P184" s="69"/>
      <c r="Q184" s="69"/>
      <c r="R184" s="69"/>
      <c r="S184" s="69"/>
      <c r="T184" s="69"/>
      <c r="U184" s="69"/>
      <c r="V184" s="69"/>
      <c r="W184" s="69"/>
      <c r="X184" s="69"/>
    </row>
    <row r="185" spans="1:24" ht="17.100000000000001" customHeight="1" thickBot="1" x14ac:dyDescent="0.3">
      <c r="A185" s="253" t="s">
        <v>80</v>
      </c>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253"/>
      <c r="X185" s="253"/>
    </row>
    <row r="186" spans="1:24" ht="17.100000000000001" customHeight="1" x14ac:dyDescent="0.25">
      <c r="A186" s="397" t="s">
        <v>122</v>
      </c>
      <c r="B186" s="398"/>
      <c r="C186" s="398"/>
      <c r="D186" s="398"/>
      <c r="E186" s="398"/>
      <c r="F186" s="398"/>
      <c r="G186" s="398"/>
      <c r="H186" s="398"/>
      <c r="I186" s="398"/>
      <c r="J186" s="398"/>
      <c r="K186" s="398"/>
      <c r="L186" s="398"/>
      <c r="M186" s="398"/>
      <c r="N186" s="398"/>
      <c r="O186" s="398"/>
      <c r="P186" s="398"/>
      <c r="Q186" s="398"/>
      <c r="R186" s="398"/>
      <c r="S186" s="398"/>
      <c r="T186" s="398"/>
      <c r="U186" s="398"/>
      <c r="V186" s="398"/>
      <c r="W186" s="398"/>
      <c r="X186" s="399"/>
    </row>
    <row r="187" spans="1:24" ht="17.100000000000001" customHeight="1" x14ac:dyDescent="0.25">
      <c r="A187" s="68"/>
      <c r="B187" s="69"/>
      <c r="C187" s="69"/>
      <c r="D187" s="69"/>
      <c r="E187" s="69"/>
      <c r="F187" s="69"/>
      <c r="G187" s="69"/>
      <c r="H187" s="69"/>
      <c r="I187" s="69"/>
      <c r="J187" s="69"/>
      <c r="K187" s="69"/>
      <c r="L187" s="69"/>
      <c r="M187" s="69"/>
      <c r="N187" s="69"/>
      <c r="O187" s="69"/>
      <c r="P187" s="69"/>
      <c r="Q187" s="69"/>
      <c r="R187" s="69"/>
      <c r="S187" s="69"/>
      <c r="T187" s="69"/>
      <c r="U187" s="69"/>
      <c r="V187" s="69"/>
      <c r="W187" s="69"/>
      <c r="X187" s="70"/>
    </row>
    <row r="188" spans="1:24" ht="17.100000000000001" customHeight="1" x14ac:dyDescent="0.25">
      <c r="A188" s="68"/>
      <c r="B188" s="69"/>
      <c r="C188" s="69"/>
      <c r="D188" s="69"/>
      <c r="E188" s="69"/>
      <c r="F188" s="69"/>
      <c r="G188" s="69"/>
      <c r="H188" s="69"/>
      <c r="I188" s="69"/>
      <c r="J188" s="69"/>
      <c r="K188" s="25"/>
      <c r="L188" s="25"/>
      <c r="M188" s="25"/>
      <c r="N188" s="25"/>
      <c r="O188" s="25"/>
      <c r="P188" s="25"/>
      <c r="Q188" s="69"/>
      <c r="R188" s="69"/>
      <c r="S188" s="69"/>
      <c r="T188" s="69"/>
      <c r="U188" s="69"/>
      <c r="V188" s="69"/>
      <c r="W188" s="69"/>
      <c r="X188" s="70"/>
    </row>
    <row r="189" spans="1:24" ht="17.100000000000001" customHeight="1" x14ac:dyDescent="0.25">
      <c r="A189" s="68"/>
      <c r="B189" s="69"/>
      <c r="C189" s="69"/>
      <c r="D189" s="69"/>
      <c r="E189" s="69"/>
      <c r="F189" s="69"/>
      <c r="G189" s="400" t="s">
        <v>125</v>
      </c>
      <c r="H189" s="401"/>
      <c r="I189" s="401"/>
      <c r="J189" s="401"/>
      <c r="K189" s="401"/>
      <c r="L189" s="401"/>
      <c r="M189" s="401"/>
      <c r="N189" s="401"/>
      <c r="O189" s="401"/>
      <c r="P189" s="401"/>
      <c r="Q189" s="400"/>
      <c r="R189" s="69"/>
      <c r="S189" s="69"/>
      <c r="T189" s="69"/>
      <c r="U189" s="69"/>
      <c r="V189" s="69"/>
      <c r="W189" s="69"/>
      <c r="X189" s="70"/>
    </row>
    <row r="190" spans="1:24" ht="17.100000000000001" customHeight="1" x14ac:dyDescent="0.25">
      <c r="A190" s="68"/>
      <c r="B190" s="69"/>
      <c r="C190" s="69"/>
      <c r="D190" s="69"/>
      <c r="E190" s="69"/>
      <c r="F190" s="69"/>
      <c r="G190" s="69"/>
      <c r="H190" s="402" t="s">
        <v>81</v>
      </c>
      <c r="I190" s="402"/>
      <c r="J190" s="402"/>
      <c r="K190" s="402"/>
      <c r="L190" s="402"/>
      <c r="M190" s="402"/>
      <c r="N190" s="402"/>
      <c r="O190" s="402"/>
      <c r="P190" s="402"/>
      <c r="Q190" s="69"/>
      <c r="R190" s="69"/>
      <c r="S190" s="69"/>
      <c r="T190" s="69"/>
      <c r="U190" s="69"/>
      <c r="V190" s="69"/>
      <c r="W190" s="69"/>
      <c r="X190" s="70"/>
    </row>
    <row r="191" spans="1:24" ht="17.100000000000001" customHeight="1" thickBot="1" x14ac:dyDescent="0.3">
      <c r="A191" s="74"/>
      <c r="B191" s="75"/>
      <c r="C191" s="75"/>
      <c r="D191" s="75"/>
      <c r="E191" s="75"/>
      <c r="F191" s="75"/>
      <c r="G191" s="75"/>
      <c r="H191" s="75"/>
      <c r="I191" s="75"/>
      <c r="J191" s="75"/>
      <c r="K191" s="75"/>
      <c r="L191" s="75"/>
      <c r="M191" s="75"/>
      <c r="N191" s="75"/>
      <c r="O191" s="75"/>
      <c r="P191" s="75"/>
      <c r="Q191" s="75"/>
      <c r="R191" s="392" t="s">
        <v>252</v>
      </c>
      <c r="S191" s="392"/>
      <c r="T191" s="392"/>
      <c r="U191" s="392"/>
      <c r="V191" s="392"/>
      <c r="W191" s="392"/>
      <c r="X191" s="393"/>
    </row>
  </sheetData>
  <mergeCells count="710">
    <mergeCell ref="V111:X111"/>
    <mergeCell ref="V112:X112"/>
    <mergeCell ref="B109:L109"/>
    <mergeCell ref="B110:L110"/>
    <mergeCell ref="B108:L108"/>
    <mergeCell ref="A114:L114"/>
    <mergeCell ref="M114:O114"/>
    <mergeCell ref="P114:R114"/>
    <mergeCell ref="S114:U114"/>
    <mergeCell ref="V114:X114"/>
    <mergeCell ref="B113:L113"/>
    <mergeCell ref="M113:O113"/>
    <mergeCell ref="B111:L111"/>
    <mergeCell ref="B112:L112"/>
    <mergeCell ref="M108:O108"/>
    <mergeCell ref="M109:O109"/>
    <mergeCell ref="M110:O110"/>
    <mergeCell ref="M111:O111"/>
    <mergeCell ref="M112:O112"/>
    <mergeCell ref="M125:O125"/>
    <mergeCell ref="V125:X125"/>
    <mergeCell ref="B125:L125"/>
    <mergeCell ref="B124:L124"/>
    <mergeCell ref="B126:L126"/>
    <mergeCell ref="M126:O126"/>
    <mergeCell ref="V126:X126"/>
    <mergeCell ref="B120:L120"/>
    <mergeCell ref="B122:L122"/>
    <mergeCell ref="M122:O122"/>
    <mergeCell ref="V122:X122"/>
    <mergeCell ref="M120:O120"/>
    <mergeCell ref="P120:R120"/>
    <mergeCell ref="S120:U120"/>
    <mergeCell ref="V120:X120"/>
    <mergeCell ref="B121:L121"/>
    <mergeCell ref="M121:O121"/>
    <mergeCell ref="P121:R121"/>
    <mergeCell ref="S121:U121"/>
    <mergeCell ref="V121:X121"/>
    <mergeCell ref="V124:X124"/>
    <mergeCell ref="A89:C89"/>
    <mergeCell ref="O82:P82"/>
    <mergeCell ref="D88:E88"/>
    <mergeCell ref="O88:P88"/>
    <mergeCell ref="E86:N86"/>
    <mergeCell ref="E83:N83"/>
    <mergeCell ref="A83:C88"/>
    <mergeCell ref="O86:P86"/>
    <mergeCell ref="O83:P83"/>
    <mergeCell ref="O87:P87"/>
    <mergeCell ref="Q87:R87"/>
    <mergeCell ref="S87:T87"/>
    <mergeCell ref="U87:V87"/>
    <mergeCell ref="O81:P81"/>
    <mergeCell ref="Q81:R81"/>
    <mergeCell ref="S81:T81"/>
    <mergeCell ref="E93:N93"/>
    <mergeCell ref="O93:P93"/>
    <mergeCell ref="O92:P92"/>
    <mergeCell ref="Q92:R92"/>
    <mergeCell ref="U88:V88"/>
    <mergeCell ref="U81:V81"/>
    <mergeCell ref="U93:V93"/>
    <mergeCell ref="U85:V85"/>
    <mergeCell ref="A116:X116"/>
    <mergeCell ref="V108:X108"/>
    <mergeCell ref="V109:X109"/>
    <mergeCell ref="V110:X110"/>
    <mergeCell ref="O80:P80"/>
    <mergeCell ref="G182:Q182"/>
    <mergeCell ref="S170:T170"/>
    <mergeCell ref="U170:V170"/>
    <mergeCell ref="W170:X170"/>
    <mergeCell ref="E149:N149"/>
    <mergeCell ref="O149:P149"/>
    <mergeCell ref="Q149:R149"/>
    <mergeCell ref="S149:T149"/>
    <mergeCell ref="U149:V149"/>
    <mergeCell ref="S152:T152"/>
    <mergeCell ref="U152:V152"/>
    <mergeCell ref="W152:X152"/>
    <mergeCell ref="E167:N167"/>
    <mergeCell ref="O167:P167"/>
    <mergeCell ref="Q167:R167"/>
    <mergeCell ref="M123:O123"/>
    <mergeCell ref="V123:X123"/>
    <mergeCell ref="W81:X81"/>
    <mergeCell ref="W87:X87"/>
    <mergeCell ref="W86:X86"/>
    <mergeCell ref="W83:X83"/>
    <mergeCell ref="U82:V82"/>
    <mergeCell ref="Q156:R156"/>
    <mergeCell ref="S92:T92"/>
    <mergeCell ref="U92:V92"/>
    <mergeCell ref="W92:X92"/>
    <mergeCell ref="Q80:R80"/>
    <mergeCell ref="S80:T80"/>
    <mergeCell ref="U80:V80"/>
    <mergeCell ref="W80:X80"/>
    <mergeCell ref="U89:V89"/>
    <mergeCell ref="Q82:R82"/>
    <mergeCell ref="S82:T82"/>
    <mergeCell ref="Q88:R88"/>
    <mergeCell ref="S88:T88"/>
    <mergeCell ref="Q86:R86"/>
    <mergeCell ref="S86:T86"/>
    <mergeCell ref="U86:V86"/>
    <mergeCell ref="Q83:R83"/>
    <mergeCell ref="S83:T83"/>
    <mergeCell ref="U83:V83"/>
    <mergeCell ref="Q93:R93"/>
    <mergeCell ref="S93:T93"/>
    <mergeCell ref="W93:X93"/>
    <mergeCell ref="A118:X118"/>
    <mergeCell ref="A183:X183"/>
    <mergeCell ref="A171:C175"/>
    <mergeCell ref="E171:N171"/>
    <mergeCell ref="O171:P171"/>
    <mergeCell ref="Q171:R171"/>
    <mergeCell ref="A170:C170"/>
    <mergeCell ref="S74:T74"/>
    <mergeCell ref="S75:T75"/>
    <mergeCell ref="V113:X113"/>
    <mergeCell ref="B123:L123"/>
    <mergeCell ref="W76:X76"/>
    <mergeCell ref="A91:X91"/>
    <mergeCell ref="A92:C92"/>
    <mergeCell ref="E92:N92"/>
    <mergeCell ref="D80:E80"/>
    <mergeCell ref="U74:V74"/>
    <mergeCell ref="U75:V75"/>
    <mergeCell ref="E79:N79"/>
    <mergeCell ref="O79:P79"/>
    <mergeCell ref="Q79:R79"/>
    <mergeCell ref="S79:T79"/>
    <mergeCell ref="Q153:R153"/>
    <mergeCell ref="Q154:R154"/>
    <mergeCell ref="Q155:R155"/>
    <mergeCell ref="O166:P166"/>
    <mergeCell ref="S160:T160"/>
    <mergeCell ref="S161:T161"/>
    <mergeCell ref="S162:T162"/>
    <mergeCell ref="S163:T163"/>
    <mergeCell ref="R191:X191"/>
    <mergeCell ref="A168:C169"/>
    <mergeCell ref="E168:N168"/>
    <mergeCell ref="O168:P168"/>
    <mergeCell ref="Q168:R168"/>
    <mergeCell ref="S168:T168"/>
    <mergeCell ref="U168:V168"/>
    <mergeCell ref="W168:X168"/>
    <mergeCell ref="E169:N169"/>
    <mergeCell ref="O169:P169"/>
    <mergeCell ref="Q169:R169"/>
    <mergeCell ref="S169:T169"/>
    <mergeCell ref="A185:X185"/>
    <mergeCell ref="A186:X186"/>
    <mergeCell ref="G189:Q189"/>
    <mergeCell ref="H190:P190"/>
    <mergeCell ref="A177:X177"/>
    <mergeCell ref="A178:X178"/>
    <mergeCell ref="A179:X179"/>
    <mergeCell ref="E59:N59"/>
    <mergeCell ref="O59:P59"/>
    <mergeCell ref="Q59:R59"/>
    <mergeCell ref="Q71:R71"/>
    <mergeCell ref="S63:T63"/>
    <mergeCell ref="S64:T64"/>
    <mergeCell ref="S65:T65"/>
    <mergeCell ref="S61:T61"/>
    <mergeCell ref="S66:T66"/>
    <mergeCell ref="S67:T67"/>
    <mergeCell ref="S68:T68"/>
    <mergeCell ref="S69:T69"/>
    <mergeCell ref="S71:T71"/>
    <mergeCell ref="Q63:R63"/>
    <mergeCell ref="Q64:R64"/>
    <mergeCell ref="Q65:R65"/>
    <mergeCell ref="Q66:R66"/>
    <mergeCell ref="S62:T62"/>
    <mergeCell ref="S70:T70"/>
    <mergeCell ref="Q70:R70"/>
    <mergeCell ref="W62:X62"/>
    <mergeCell ref="S78:T78"/>
    <mergeCell ref="U62:V62"/>
    <mergeCell ref="U63:V63"/>
    <mergeCell ref="U64:V64"/>
    <mergeCell ref="U78:V78"/>
    <mergeCell ref="W78:X78"/>
    <mergeCell ref="U77:V77"/>
    <mergeCell ref="W63:X63"/>
    <mergeCell ref="W64:X64"/>
    <mergeCell ref="W65:X65"/>
    <mergeCell ref="W66:X66"/>
    <mergeCell ref="W67:X67"/>
    <mergeCell ref="W68:X68"/>
    <mergeCell ref="U66:V66"/>
    <mergeCell ref="U67:V67"/>
    <mergeCell ref="U68:V68"/>
    <mergeCell ref="W77:X77"/>
    <mergeCell ref="U79:V79"/>
    <mergeCell ref="U69:V69"/>
    <mergeCell ref="U71:V71"/>
    <mergeCell ref="Q74:R74"/>
    <mergeCell ref="E73:N73"/>
    <mergeCell ref="W71:X71"/>
    <mergeCell ref="W72:X72"/>
    <mergeCell ref="W73:X73"/>
    <mergeCell ref="W74:X74"/>
    <mergeCell ref="Q72:R72"/>
    <mergeCell ref="Q73:R73"/>
    <mergeCell ref="Q77:R77"/>
    <mergeCell ref="S77:T77"/>
    <mergeCell ref="Q78:R78"/>
    <mergeCell ref="S72:T72"/>
    <mergeCell ref="S73:T73"/>
    <mergeCell ref="W75:X75"/>
    <mergeCell ref="W69:X69"/>
    <mergeCell ref="U72:V72"/>
    <mergeCell ref="U73:V73"/>
    <mergeCell ref="A11:O11"/>
    <mergeCell ref="P11:T11"/>
    <mergeCell ref="U11:X11"/>
    <mergeCell ref="A12:C12"/>
    <mergeCell ref="D12:E12"/>
    <mergeCell ref="F12:I12"/>
    <mergeCell ref="A10:O10"/>
    <mergeCell ref="P10:T10"/>
    <mergeCell ref="U10:X10"/>
    <mergeCell ref="A1:X1"/>
    <mergeCell ref="A3:X3"/>
    <mergeCell ref="A5:X5"/>
    <mergeCell ref="A6:O6"/>
    <mergeCell ref="P6:T6"/>
    <mergeCell ref="U6:X6"/>
    <mergeCell ref="A9:O9"/>
    <mergeCell ref="P9:T9"/>
    <mergeCell ref="U9:X9"/>
    <mergeCell ref="A7:O7"/>
    <mergeCell ref="P7:T7"/>
    <mergeCell ref="U7:X7"/>
    <mergeCell ref="A8:O8"/>
    <mergeCell ref="P8:T8"/>
    <mergeCell ref="U8:X8"/>
    <mergeCell ref="A15:O15"/>
    <mergeCell ref="P15:T15"/>
    <mergeCell ref="U15:X15"/>
    <mergeCell ref="A16:O16"/>
    <mergeCell ref="P16:T16"/>
    <mergeCell ref="U16:X16"/>
    <mergeCell ref="J12:O12"/>
    <mergeCell ref="P12:X12"/>
    <mergeCell ref="A13:C13"/>
    <mergeCell ref="D13:E13"/>
    <mergeCell ref="F13:I13"/>
    <mergeCell ref="J13:O13"/>
    <mergeCell ref="P13:X13"/>
    <mergeCell ref="A14:O14"/>
    <mergeCell ref="P14:T14"/>
    <mergeCell ref="U14:X14"/>
    <mergeCell ref="B33:C33"/>
    <mergeCell ref="A28:X28"/>
    <mergeCell ref="A29:X29"/>
    <mergeCell ref="A31:X31"/>
    <mergeCell ref="A27:X27"/>
    <mergeCell ref="A30:X30"/>
    <mergeCell ref="A24:X24"/>
    <mergeCell ref="A26:X26"/>
    <mergeCell ref="A17:O17"/>
    <mergeCell ref="P17:T17"/>
    <mergeCell ref="U17:X17"/>
    <mergeCell ref="A18:O18"/>
    <mergeCell ref="P18:X18"/>
    <mergeCell ref="A19:O19"/>
    <mergeCell ref="P19:X19"/>
    <mergeCell ref="A23:X23"/>
    <mergeCell ref="A21:X21"/>
    <mergeCell ref="A25:X25"/>
    <mergeCell ref="A22:X22"/>
    <mergeCell ref="A40:C40"/>
    <mergeCell ref="D40:P40"/>
    <mergeCell ref="Q40:T40"/>
    <mergeCell ref="U40:X40"/>
    <mergeCell ref="A45:C45"/>
    <mergeCell ref="D45:P45"/>
    <mergeCell ref="Q45:T45"/>
    <mergeCell ref="U45:X45"/>
    <mergeCell ref="B35:C35"/>
    <mergeCell ref="A38:X38"/>
    <mergeCell ref="A39:C39"/>
    <mergeCell ref="D39:P39"/>
    <mergeCell ref="Q39:T39"/>
    <mergeCell ref="U39:X39"/>
    <mergeCell ref="A41:C41"/>
    <mergeCell ref="D41:P41"/>
    <mergeCell ref="Q41:T41"/>
    <mergeCell ref="U41:X41"/>
    <mergeCell ref="A44:C44"/>
    <mergeCell ref="D44:P44"/>
    <mergeCell ref="Q44:T44"/>
    <mergeCell ref="U44:X44"/>
    <mergeCell ref="A42:C42"/>
    <mergeCell ref="D42:P42"/>
    <mergeCell ref="A49:X49"/>
    <mergeCell ref="A50:X50"/>
    <mergeCell ref="A51:C51"/>
    <mergeCell ref="E51:N51"/>
    <mergeCell ref="O51:P51"/>
    <mergeCell ref="Q51:R51"/>
    <mergeCell ref="S51:T51"/>
    <mergeCell ref="U51:V51"/>
    <mergeCell ref="W51:X51"/>
    <mergeCell ref="W98:X98"/>
    <mergeCell ref="U60:V60"/>
    <mergeCell ref="W60:X60"/>
    <mergeCell ref="W56:X56"/>
    <mergeCell ref="O57:P57"/>
    <mergeCell ref="Q57:R57"/>
    <mergeCell ref="S57:T57"/>
    <mergeCell ref="U57:V57"/>
    <mergeCell ref="W57:X57"/>
    <mergeCell ref="U61:V61"/>
    <mergeCell ref="W61:X61"/>
    <mergeCell ref="O60:P60"/>
    <mergeCell ref="Q60:R60"/>
    <mergeCell ref="S60:T60"/>
    <mergeCell ref="O56:P56"/>
    <mergeCell ref="Q56:R56"/>
    <mergeCell ref="S56:T56"/>
    <mergeCell ref="U56:V56"/>
    <mergeCell ref="U58:V58"/>
    <mergeCell ref="W58:X58"/>
    <mergeCell ref="S59:T59"/>
    <mergeCell ref="U59:V59"/>
    <mergeCell ref="U65:V65"/>
    <mergeCell ref="O61:P61"/>
    <mergeCell ref="U94:V94"/>
    <mergeCell ref="W94:X94"/>
    <mergeCell ref="A93:C94"/>
    <mergeCell ref="W99:X99"/>
    <mergeCell ref="O100:P100"/>
    <mergeCell ref="Q100:R100"/>
    <mergeCell ref="S100:T100"/>
    <mergeCell ref="U100:V100"/>
    <mergeCell ref="W100:X100"/>
    <mergeCell ref="A99:C100"/>
    <mergeCell ref="E99:N99"/>
    <mergeCell ref="O99:P99"/>
    <mergeCell ref="Q99:R99"/>
    <mergeCell ref="S99:T99"/>
    <mergeCell ref="U99:V99"/>
    <mergeCell ref="A95:C95"/>
    <mergeCell ref="U95:V95"/>
    <mergeCell ref="A97:X97"/>
    <mergeCell ref="A98:C98"/>
    <mergeCell ref="E98:N98"/>
    <mergeCell ref="O98:P98"/>
    <mergeCell ref="Q98:R98"/>
    <mergeCell ref="S98:T98"/>
    <mergeCell ref="U98:V98"/>
    <mergeCell ref="V127:X127"/>
    <mergeCell ref="A128:L128"/>
    <mergeCell ref="M128:O128"/>
    <mergeCell ref="P128:R128"/>
    <mergeCell ref="S128:U128"/>
    <mergeCell ref="V128:X128"/>
    <mergeCell ref="A129:X129"/>
    <mergeCell ref="A101:C101"/>
    <mergeCell ref="U101:V101"/>
    <mergeCell ref="A103:T103"/>
    <mergeCell ref="U103:X103"/>
    <mergeCell ref="A105:X105"/>
    <mergeCell ref="B107:L107"/>
    <mergeCell ref="M107:O107"/>
    <mergeCell ref="P107:R107"/>
    <mergeCell ref="S107:U107"/>
    <mergeCell ref="V107:X107"/>
    <mergeCell ref="P106:R106"/>
    <mergeCell ref="M106:O106"/>
    <mergeCell ref="B106:L106"/>
    <mergeCell ref="V106:X106"/>
    <mergeCell ref="S106:U106"/>
    <mergeCell ref="A119:X119"/>
    <mergeCell ref="M124:O124"/>
    <mergeCell ref="W136:X136"/>
    <mergeCell ref="A133:L133"/>
    <mergeCell ref="M133:N133"/>
    <mergeCell ref="O133:P133"/>
    <mergeCell ref="Q133:R133"/>
    <mergeCell ref="S133:T133"/>
    <mergeCell ref="U133:V133"/>
    <mergeCell ref="W131:X131"/>
    <mergeCell ref="B132:L132"/>
    <mergeCell ref="M132:N132"/>
    <mergeCell ref="O132:P132"/>
    <mergeCell ref="Q132:R132"/>
    <mergeCell ref="S132:T132"/>
    <mergeCell ref="U132:V132"/>
    <mergeCell ref="W132:X132"/>
    <mergeCell ref="B131:L131"/>
    <mergeCell ref="M131:N131"/>
    <mergeCell ref="O131:P131"/>
    <mergeCell ref="Q131:R131"/>
    <mergeCell ref="S131:T131"/>
    <mergeCell ref="U131:V131"/>
    <mergeCell ref="B136:L136"/>
    <mergeCell ref="W133:X133"/>
    <mergeCell ref="M136:N136"/>
    <mergeCell ref="W147:X147"/>
    <mergeCell ref="A145:C145"/>
    <mergeCell ref="E145:N145"/>
    <mergeCell ref="O145:P145"/>
    <mergeCell ref="Q145:R145"/>
    <mergeCell ref="S145:T145"/>
    <mergeCell ref="W140:X140"/>
    <mergeCell ref="W146:X146"/>
    <mergeCell ref="S146:T146"/>
    <mergeCell ref="O150:P150"/>
    <mergeCell ref="U140:V140"/>
    <mergeCell ref="E146:N146"/>
    <mergeCell ref="A146:C147"/>
    <mergeCell ref="E147:N147"/>
    <mergeCell ref="O147:P147"/>
    <mergeCell ref="Q147:R147"/>
    <mergeCell ref="S147:T147"/>
    <mergeCell ref="U147:V147"/>
    <mergeCell ref="B140:L140"/>
    <mergeCell ref="U148:V148"/>
    <mergeCell ref="U136:V136"/>
    <mergeCell ref="Q150:R150"/>
    <mergeCell ref="S150:T150"/>
    <mergeCell ref="U150:V150"/>
    <mergeCell ref="E151:N151"/>
    <mergeCell ref="O151:P151"/>
    <mergeCell ref="Q151:R151"/>
    <mergeCell ref="S151:T151"/>
    <mergeCell ref="E148:N148"/>
    <mergeCell ref="O148:P148"/>
    <mergeCell ref="Q148:R148"/>
    <mergeCell ref="A138:L138"/>
    <mergeCell ref="M138:N138"/>
    <mergeCell ref="O138:P138"/>
    <mergeCell ref="Q138:R138"/>
    <mergeCell ref="S138:T138"/>
    <mergeCell ref="U138:V138"/>
    <mergeCell ref="B141:L141"/>
    <mergeCell ref="M141:N141"/>
    <mergeCell ref="O146:P146"/>
    <mergeCell ref="Q146:R146"/>
    <mergeCell ref="A150:C151"/>
    <mergeCell ref="E150:N150"/>
    <mergeCell ref="S148:T148"/>
    <mergeCell ref="O65:P65"/>
    <mergeCell ref="O66:P66"/>
    <mergeCell ref="W137:X137"/>
    <mergeCell ref="U145:V145"/>
    <mergeCell ref="B137:L137"/>
    <mergeCell ref="M137:N137"/>
    <mergeCell ref="O137:P137"/>
    <mergeCell ref="Q137:R137"/>
    <mergeCell ref="S137:T137"/>
    <mergeCell ref="U137:V137"/>
    <mergeCell ref="W138:X138"/>
    <mergeCell ref="O141:P141"/>
    <mergeCell ref="Q141:R141"/>
    <mergeCell ref="S141:T141"/>
    <mergeCell ref="U141:V141"/>
    <mergeCell ref="W142:X142"/>
    <mergeCell ref="S142:T142"/>
    <mergeCell ref="U142:V142"/>
    <mergeCell ref="W145:X145"/>
    <mergeCell ref="A142:L142"/>
    <mergeCell ref="M142:N142"/>
    <mergeCell ref="O142:P142"/>
    <mergeCell ref="Q142:R142"/>
    <mergeCell ref="W141:X141"/>
    <mergeCell ref="U157:V157"/>
    <mergeCell ref="Q157:R157"/>
    <mergeCell ref="Q42:T42"/>
    <mergeCell ref="U42:X42"/>
    <mergeCell ref="A43:C43"/>
    <mergeCell ref="D43:P43"/>
    <mergeCell ref="Q43:T43"/>
    <mergeCell ref="U43:X43"/>
    <mergeCell ref="A48:X48"/>
    <mergeCell ref="E76:N76"/>
    <mergeCell ref="O76:P76"/>
    <mergeCell ref="Q76:R76"/>
    <mergeCell ref="S76:T76"/>
    <mergeCell ref="U76:V76"/>
    <mergeCell ref="E63:N63"/>
    <mergeCell ref="E64:N64"/>
    <mergeCell ref="E65:N65"/>
    <mergeCell ref="E66:N66"/>
    <mergeCell ref="E67:N67"/>
    <mergeCell ref="E68:N68"/>
    <mergeCell ref="E74:N74"/>
    <mergeCell ref="E75:N75"/>
    <mergeCell ref="O63:P63"/>
    <mergeCell ref="O64:P64"/>
    <mergeCell ref="U158:V158"/>
    <mergeCell ref="U159:V159"/>
    <mergeCell ref="E170:N170"/>
    <mergeCell ref="O170:P170"/>
    <mergeCell ref="Q170:R170"/>
    <mergeCell ref="Q67:R67"/>
    <mergeCell ref="Q68:R68"/>
    <mergeCell ref="Q69:R69"/>
    <mergeCell ref="E163:N163"/>
    <mergeCell ref="E164:N164"/>
    <mergeCell ref="E165:N165"/>
    <mergeCell ref="E166:N166"/>
    <mergeCell ref="O153:P153"/>
    <mergeCell ref="O154:P154"/>
    <mergeCell ref="O155:P155"/>
    <mergeCell ref="O156:P156"/>
    <mergeCell ref="O157:P157"/>
    <mergeCell ref="O158:P158"/>
    <mergeCell ref="O159:P159"/>
    <mergeCell ref="O160:P160"/>
    <mergeCell ref="E84:N84"/>
    <mergeCell ref="E70:N70"/>
    <mergeCell ref="A135:X135"/>
    <mergeCell ref="A144:X144"/>
    <mergeCell ref="W148:X148"/>
    <mergeCell ref="W153:X153"/>
    <mergeCell ref="W154:X154"/>
    <mergeCell ref="W155:X155"/>
    <mergeCell ref="W156:X156"/>
    <mergeCell ref="S153:T153"/>
    <mergeCell ref="S154:T154"/>
    <mergeCell ref="S155:T155"/>
    <mergeCell ref="S156:T156"/>
    <mergeCell ref="U151:V151"/>
    <mergeCell ref="W149:X149"/>
    <mergeCell ref="U55:V55"/>
    <mergeCell ref="W55:X55"/>
    <mergeCell ref="E56:N56"/>
    <mergeCell ref="O54:P54"/>
    <mergeCell ref="Q54:R54"/>
    <mergeCell ref="S54:T54"/>
    <mergeCell ref="U54:V54"/>
    <mergeCell ref="A52:C54"/>
    <mergeCell ref="E52:N52"/>
    <mergeCell ref="O52:P52"/>
    <mergeCell ref="Q52:R52"/>
    <mergeCell ref="E53:N53"/>
    <mergeCell ref="W52:X52"/>
    <mergeCell ref="W53:X53"/>
    <mergeCell ref="S52:T52"/>
    <mergeCell ref="U52:V52"/>
    <mergeCell ref="O53:P53"/>
    <mergeCell ref="Q53:R53"/>
    <mergeCell ref="S53:T53"/>
    <mergeCell ref="S165:T165"/>
    <mergeCell ref="S166:T166"/>
    <mergeCell ref="O164:P164"/>
    <mergeCell ref="O165:P165"/>
    <mergeCell ref="A55:C57"/>
    <mergeCell ref="E55:N55"/>
    <mergeCell ref="O55:P55"/>
    <mergeCell ref="Q55:R55"/>
    <mergeCell ref="S55:T55"/>
    <mergeCell ref="O136:P136"/>
    <mergeCell ref="Q136:R136"/>
    <mergeCell ref="S136:T136"/>
    <mergeCell ref="M140:N140"/>
    <mergeCell ref="O140:P140"/>
    <mergeCell ref="Q140:R140"/>
    <mergeCell ref="S140:T140"/>
    <mergeCell ref="B127:L127"/>
    <mergeCell ref="M127:O127"/>
    <mergeCell ref="O94:P94"/>
    <mergeCell ref="Q94:R94"/>
    <mergeCell ref="S94:T94"/>
    <mergeCell ref="A61:C77"/>
    <mergeCell ref="E61:N61"/>
    <mergeCell ref="Q61:R61"/>
    <mergeCell ref="A58:C60"/>
    <mergeCell ref="E58:N58"/>
    <mergeCell ref="O58:P58"/>
    <mergeCell ref="Q58:R58"/>
    <mergeCell ref="S58:T58"/>
    <mergeCell ref="E85:N85"/>
    <mergeCell ref="O85:P85"/>
    <mergeCell ref="Q85:R85"/>
    <mergeCell ref="S85:T85"/>
    <mergeCell ref="O67:P67"/>
    <mergeCell ref="O68:P68"/>
    <mergeCell ref="O69:P69"/>
    <mergeCell ref="O71:P71"/>
    <mergeCell ref="O72:P72"/>
    <mergeCell ref="O73:P73"/>
    <mergeCell ref="O74:P74"/>
    <mergeCell ref="E62:N62"/>
    <mergeCell ref="O62:P62"/>
    <mergeCell ref="Q62:R62"/>
    <mergeCell ref="Q75:R75"/>
    <mergeCell ref="O75:P75"/>
    <mergeCell ref="E69:N69"/>
    <mergeCell ref="E71:N71"/>
    <mergeCell ref="E72:N72"/>
    <mergeCell ref="E173:N173"/>
    <mergeCell ref="O173:P173"/>
    <mergeCell ref="Q173:R173"/>
    <mergeCell ref="S173:T173"/>
    <mergeCell ref="U173:V173"/>
    <mergeCell ref="W173:X173"/>
    <mergeCell ref="W157:X157"/>
    <mergeCell ref="W158:X158"/>
    <mergeCell ref="A148:C149"/>
    <mergeCell ref="S167:T167"/>
    <mergeCell ref="E153:N153"/>
    <mergeCell ref="E154:N154"/>
    <mergeCell ref="E155:N155"/>
    <mergeCell ref="E156:N156"/>
    <mergeCell ref="E157:N157"/>
    <mergeCell ref="E158:N158"/>
    <mergeCell ref="S157:T157"/>
    <mergeCell ref="S158:T158"/>
    <mergeCell ref="S159:T159"/>
    <mergeCell ref="A152:C167"/>
    <mergeCell ref="E152:N152"/>
    <mergeCell ref="O152:P152"/>
    <mergeCell ref="Q152:R152"/>
    <mergeCell ref="S164:T164"/>
    <mergeCell ref="O175:P175"/>
    <mergeCell ref="Q175:R175"/>
    <mergeCell ref="S175:T175"/>
    <mergeCell ref="U175:V175"/>
    <mergeCell ref="W175:X175"/>
    <mergeCell ref="E175:N175"/>
    <mergeCell ref="E174:N174"/>
    <mergeCell ref="O174:P174"/>
    <mergeCell ref="Q174:R174"/>
    <mergeCell ref="S174:T174"/>
    <mergeCell ref="U174:V174"/>
    <mergeCell ref="W174:X174"/>
    <mergeCell ref="Q162:R162"/>
    <mergeCell ref="Q163:R163"/>
    <mergeCell ref="Q164:R164"/>
    <mergeCell ref="Q165:R165"/>
    <mergeCell ref="Q166:R166"/>
    <mergeCell ref="A78:C80"/>
    <mergeCell ref="E78:N78"/>
    <mergeCell ref="O78:P78"/>
    <mergeCell ref="O77:P77"/>
    <mergeCell ref="A81:C82"/>
    <mergeCell ref="D82:E82"/>
    <mergeCell ref="E87:N87"/>
    <mergeCell ref="E81:N81"/>
    <mergeCell ref="E159:N159"/>
    <mergeCell ref="E160:N160"/>
    <mergeCell ref="E161:N161"/>
    <mergeCell ref="E162:N162"/>
    <mergeCell ref="Q161:R161"/>
    <mergeCell ref="O162:P162"/>
    <mergeCell ref="Q158:R158"/>
    <mergeCell ref="Q159:R159"/>
    <mergeCell ref="Q160:R160"/>
    <mergeCell ref="O161:P161"/>
    <mergeCell ref="O163:P163"/>
    <mergeCell ref="U171:V171"/>
    <mergeCell ref="W79:X79"/>
    <mergeCell ref="W171:X171"/>
    <mergeCell ref="W159:X159"/>
    <mergeCell ref="W160:X160"/>
    <mergeCell ref="W161:X161"/>
    <mergeCell ref="W162:X162"/>
    <mergeCell ref="W163:X163"/>
    <mergeCell ref="W164:X164"/>
    <mergeCell ref="W165:X165"/>
    <mergeCell ref="W166:X166"/>
    <mergeCell ref="U153:V153"/>
    <mergeCell ref="U154:V154"/>
    <mergeCell ref="U155:V155"/>
    <mergeCell ref="U156:V156"/>
    <mergeCell ref="U146:V146"/>
    <mergeCell ref="W150:X150"/>
    <mergeCell ref="U160:V160"/>
    <mergeCell ref="U161:V161"/>
    <mergeCell ref="U162:V162"/>
    <mergeCell ref="U163:V163"/>
    <mergeCell ref="U164:V164"/>
    <mergeCell ref="U165:V165"/>
    <mergeCell ref="U166:V166"/>
    <mergeCell ref="W85:X85"/>
    <mergeCell ref="W84:X84"/>
    <mergeCell ref="S171:T171"/>
    <mergeCell ref="U53:V53"/>
    <mergeCell ref="W59:X59"/>
    <mergeCell ref="W54:X54"/>
    <mergeCell ref="U70:V70"/>
    <mergeCell ref="W70:X70"/>
    <mergeCell ref="E172:N172"/>
    <mergeCell ref="O172:P172"/>
    <mergeCell ref="Q172:R172"/>
    <mergeCell ref="S172:T172"/>
    <mergeCell ref="U172:V172"/>
    <mergeCell ref="W172:X172"/>
    <mergeCell ref="W151:X151"/>
    <mergeCell ref="U167:V167"/>
    <mergeCell ref="W167:X167"/>
    <mergeCell ref="U169:V169"/>
    <mergeCell ref="W169:X169"/>
    <mergeCell ref="O84:P84"/>
    <mergeCell ref="Q84:R84"/>
    <mergeCell ref="S84:T84"/>
    <mergeCell ref="U84:V84"/>
    <mergeCell ref="O70:P70"/>
  </mergeCells>
  <hyperlinks>
    <hyperlink ref="I13" r:id="rId1" display="http://futebolpaulista.com.br/"/>
    <hyperlink ref="P13" r:id="rId2"/>
    <hyperlink ref="P19" r:id="rId3"/>
  </hyperlinks>
  <pageMargins left="0.39370078740157483" right="0.19685039370078741" top="0.78740157480314965" bottom="0.39370078740157483" header="0.31496062992125984" footer="0.31496062992125984"/>
  <pageSetup paperSize="9" scale="76" fitToHeight="0" orientation="portrait" verticalDpi="597"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Recomendações</vt:lpstr>
      <vt:lpstr>Plano de Trabalho</vt:lpstr>
      <vt:lpstr>'Plano de Trabalho'!Area_de_impressao</vt:lpstr>
      <vt:lpstr>Recomendações!Area_de_impressao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User</cp:lastModifiedBy>
  <cp:lastPrinted>2019-09-03T20:16:28Z</cp:lastPrinted>
  <dcterms:created xsi:type="dcterms:W3CDTF">2019-04-29T03:41:02Z</dcterms:created>
  <dcterms:modified xsi:type="dcterms:W3CDTF">2019-09-13T03:03:13Z</dcterms:modified>
</cp:coreProperties>
</file>